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defaultThemeVersion="166925"/>
  <mc:AlternateContent xmlns:mc="http://schemas.openxmlformats.org/markup-compatibility/2006">
    <mc:Choice Requires="x15">
      <x15ac:absPath xmlns:x15ac="http://schemas.microsoft.com/office/spreadsheetml/2010/11/ac" url="/Users/sarahcarr/Documents/UNICEF - NYC/GAP Country Roadmaps_FINAL/SUDAN_FINAL/"/>
    </mc:Choice>
  </mc:AlternateContent>
  <xr:revisionPtr revIDLastSave="0" documentId="8_{2BCBB6B4-33EE-6047-9142-7499FA452C2E}" xr6:coauthVersionLast="47" xr6:coauthVersionMax="47" xr10:uidLastSave="{00000000-0000-0000-0000-000000000000}"/>
  <bookViews>
    <workbookView xWindow="28800" yWindow="460" windowWidth="38400" windowHeight="21140" xr2:uid="{7F1F3220-AF9F-C948-A603-5BA033B3C456}"/>
  </bookViews>
  <sheets>
    <sheet name="Roadmap" sheetId="1" r:id="rId1"/>
    <sheet name="Budge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50" i="2" l="1"/>
  <c r="R48" i="2"/>
  <c r="R46" i="2"/>
  <c r="R45" i="2"/>
  <c r="R41" i="2"/>
  <c r="R40" i="2"/>
  <c r="R39" i="2"/>
  <c r="R51" i="2" s="1"/>
  <c r="R37" i="2"/>
  <c r="R36" i="2"/>
  <c r="R35" i="2"/>
  <c r="R34" i="2"/>
  <c r="R33" i="2"/>
  <c r="R32" i="2"/>
  <c r="R31" i="2"/>
  <c r="R30" i="2"/>
  <c r="R38" i="2" s="1"/>
  <c r="R28" i="2"/>
  <c r="R27" i="2"/>
  <c r="R26" i="2"/>
  <c r="R25" i="2"/>
  <c r="R24" i="2"/>
  <c r="R23" i="2"/>
  <c r="R22" i="2"/>
  <c r="R21" i="2"/>
  <c r="R20" i="2"/>
  <c r="R19" i="2"/>
  <c r="R29" i="2" s="1"/>
  <c r="R17" i="2"/>
  <c r="R16" i="2"/>
  <c r="R15" i="2"/>
  <c r="R14" i="2"/>
  <c r="R13" i="2"/>
  <c r="R12" i="2"/>
  <c r="R11" i="2"/>
  <c r="R10" i="2"/>
  <c r="R18" i="2" s="1"/>
  <c r="R52" i="2" l="1"/>
</calcChain>
</file>

<file path=xl/sharedStrings.xml><?xml version="1.0" encoding="utf-8"?>
<sst xmlns="http://schemas.openxmlformats.org/spreadsheetml/2006/main" count="464" uniqueCount="322">
  <si>
    <t>GLOBAL ACTION PLAN ON CHILD WASTING</t>
  </si>
  <si>
    <t>Country Operational Roadmap</t>
  </si>
  <si>
    <t>Sudan</t>
  </si>
  <si>
    <t>CHILD WASTING:  GLOBAL TARGETS AND NATIONAL PREVALENCE</t>
  </si>
  <si>
    <t>Global Target (2030)</t>
  </si>
  <si>
    <t>Global Target (2025)</t>
  </si>
  <si>
    <t>Current National Prevalence (2020)</t>
  </si>
  <si>
    <t>13.6% 
(S3M II 2018/2019)</t>
  </si>
  <si>
    <t xml:space="preserve">CHILD WASTING:  A NATIONAL AND SUB-NATIONAL SNAPSHOT </t>
  </si>
  <si>
    <t>National</t>
  </si>
  <si>
    <t>Sub-National 
(Second Tier Administrative Boundaries)</t>
  </si>
  <si>
    <t>Wasting Prevalence</t>
  </si>
  <si>
    <t xml:space="preserve">2025 Target (%)
</t>
  </si>
  <si>
    <t>Northern State</t>
  </si>
  <si>
    <t>16.46%
(S3M II 2018/2019)</t>
  </si>
  <si>
    <t>River Nile State</t>
  </si>
  <si>
    <t>19.59%
(S3M II 2018/2019)</t>
  </si>
  <si>
    <t>Khartoum State</t>
  </si>
  <si>
    <t>14.61%
(S3M II 2018/2019)</t>
  </si>
  <si>
    <t>Al-Gazeera State</t>
  </si>
  <si>
    <t>10.44%
(S3M II 2018/2019)</t>
  </si>
  <si>
    <t>Sennar State</t>
  </si>
  <si>
    <t>10.4%
(S3M II 2018/2019)</t>
  </si>
  <si>
    <t>Blue Nile State</t>
  </si>
  <si>
    <t>7.02%
(S3M II 2018/2019)</t>
  </si>
  <si>
    <t>Red Sea State</t>
  </si>
  <si>
    <t>24.88%
(S3M II 2018/2019)</t>
  </si>
  <si>
    <t>Al-Gadarif State</t>
  </si>
  <si>
    <t>10.98%
(S3M II 2018/2019)</t>
  </si>
  <si>
    <t>North Kordofan State</t>
  </si>
  <si>
    <t>11.75%
(S3M II 2018/2019)</t>
  </si>
  <si>
    <t>North Darfur State</t>
  </si>
  <si>
    <t>19.11%
(S3M II 2018/2019)</t>
  </si>
  <si>
    <t>South Darfur State</t>
  </si>
  <si>
    <t>15.03%
(S3M II 2018/2019)</t>
  </si>
  <si>
    <t>West Darfur State</t>
  </si>
  <si>
    <t>10.86%
(S3M II 2018/2019)</t>
  </si>
  <si>
    <t>Central Darfur State</t>
  </si>
  <si>
    <t xml:space="preserve">16.46%
(S3M II 2018/2019)                                                                                                                                                                                                                                                                                                                          </t>
  </si>
  <si>
    <t>BACKGROUND</t>
  </si>
  <si>
    <t>Sudan undernutrition rates are among the highest globally, ranking number thirteen, and is 94th out of 107 countries ranked in the Global Hunger Index with a score of 27.2 (Global Hunger Index 2020). Unfortunately, the rates of undernutrition have deteriorated over the last thirty years with underweight increasing from 20 percent to 28 percent and stunting from 32 percent to 36 percent between 1987 and 2018 respectively and the global wasting rate reaching 13.6%. Among the states, the highest prevalence of global wasting by WHZ was recorded in Red Sea, River Nile, Khartoum, and part of Darfur states. Moreover, undernutrition among mothers is high at 8.6 percent, perpetuating the inter-generational cycle of undernutrition. Micronutrient deficiencies are also widespread with 48.1 percent of children under 5 and 29.7 percent of women of reproductive age affected (S3M II; Sudan MICS). Key drivers of undernutrition include a continued complex emergency that is resulting from continued conflicts, internal displacements, food insecurity, economic crisis, lack of access to basic social services, drought and disease.
Inadequate dietary intake among infants, young children and women of reproductive age due to high levels of food insecurity and inadequate care or treatment of diseases to support good nutrition for children and women are immediate causes of undernutrition in Sudan. Infections increase nutrient requirements and prevent absorption of consumed food, while poor dietary intake results in reduced immunity to infection. This causes a vicious cycle of disease and undernutrition. The prevalence of diarrhea among children is 24 percent, acute respiratory infection (ARI) 23.7 percent and fever 23.1 percent. Several diseases are endemic in Sudan such as malaria, cholera, dengue fever, and chikungunya with annual outbreaks across several states common. However, the percentage of carers who could identify a total of 5 danger signs related to illness was only 1.5 percent (S3M II).
The underlying causes of undernutrition are multi-sectoral in nature. Ensuring age-appropriate, nutrient rich foods and dietary practices are critical for ensuring good nutrition for infant, young children and women of reproductive age. High levels of food insecurity in Sudan leads to a limited variety of food being available or consumed, with an estimated 9.6 million people food insecure (WFP data). However 62.3 percent of children under 6 months are exclusively breastfed and 73.5 percent are age appropriately breastfed between 6-23 months old. Although 63.24% of children 6-23 months of age were fed the minimum recommended number of times per day according to their age, only a quarter (25.4%) of children 6-23 months of age received a diversified diet. Overall only 12.8 percent of children 6-23 months received an adequate diet. While access to improved sources of drinking water has improved, reaching 83 percent, less than 3 in 4 households (73.7 percent) had access to basic drinking water sources within 30 minutes of their home (S3M II).
Ensuring access to healthy environments, which comprise healthy food environments, adequate nutrition, health and sanitation services, and healthy living environments are also important for improved nutrition. Only 7.3 percent of households could identify 5 key handwashing times which include washing hands before feeding a child or before preparing food. Access to health services is limited in Sudan, only 64 percent of the population have access to a health facility within 30 minutes travel. In addition, only half of those who visited a health facility were attended to by a health worker. Poor access to basic sanitation is another underlying cause. The proportion of households with access to improved toilet facilities (shared or non-shared) was low at only 37.4 percent (S3M II). Environmental enteropathy, a sub-clinical disorder primarily caused by poor sanitation and resulting intestinal infections, is a common cause of undernutrition in children, due to reducing nutrient absorption. 
Many cultural practices undermine good nutrition, including limited knowledge of undernutrition, lack of time for care and poor education levels among mothers. Moreover, the prevalence of early marriage (at or below 18 years) was 60.2 percent across the whole country, of which 26.6 percent were marriages before 15 years of age (S3M II).
Close to half (47%) of Sudan’s population lives below the poverty line. Lack of financial investment by the government in social sectors, high inflation rate caused by the removal of subsidies to fuel and electricity and the depreciation of the Sudanese Pound vis-à-vis the US Dollar, have increased the vulnerabilities of families and children. In May 2021, the national inflation rate increased by over 15.6 points, to 378.8 percent, driven by increases in communication, transportation, and food and beverage costs, which increased by more than 300 percent in one month. Retail prices of sorghum and millet continue to seasonally increase across most markets in June 2021, remaining on average double the price compared to June 2020 and over four times the five-year average. Food prices are likely to remain high through the next harvest (November-January). Despite some improvements in livestock prices and wage labor rates, household purchasing power remains well below average, negatively impacting household purchasing power.
The continued devaluation of the SDG, high inflation, and very high staple food prices have significantly limited household food access in the lean season, resulting in many people requiring emergency food assistance through September 2021. FEWSNET estimates food assistance needs are almost 50-60 percent above the five-year average with 9.8 million facing high levels of food insecurity (IPC3 or higher) during June-September 2021. Although the harvest outlook is improving, the number of households facing Crisis (IPC Phase 3) or worse acute food insecurity is expected to remain high at 6 million between October 2021 - February 2022, particularly among IDPs, refugees, and urban poor households in parts of Darfur, South Kordofan, Red Sea, and Kassala states and urban centers (Sudan IPC Acute Food Insecurity Analysis Report). 
In 2021, the humanitarian situation in Sudan continues to be exacerbated by sociopolitical and economic upheaval. The country hosts one of the largest refugee populations in Africa at well over 1 million. South Sudanese make up the majority. Many others fled violence and persecution in neighboring countries, including Eritrea, the Central African Republic, Ethiopia, and Chad, but also the wars in Syria and Yemen pushed people to seek safety in Sudan. Most refugees live in out-of-camp settlements, host communities and urban areas, while others stay in 22 camps (10 at the East Sudan, 9 at White Nile State, 2 at East Darfur State and 1 at the Central Darfur State). Sudan continues to generously host and receive additional asylum-seekers. According to UNHCR SENS surveys conducted in 2018/2019 in refugee camps High and Very High GAM prevalence reported among refugee children ranges between 9.1%-19.4% with SAM prevalence between 1.3%-6.1%, stunting reported &gt;30% Very High in at least 12 out of 26 camps surveyed. The high prevalence of anaemia remains a key concern at &gt;40% among children aged 6-59 months in 18 camps out of 26 surveyed. An additional 2.5 million IDPs are also anticipated (as per the 2021 Sudan Humanitarian Needs Overview) with about 625,000 IDP returnees expected in Darfur and almost 80,000 across other States. The humanitarian, political and security situation in Sudan continues to remain fluid. As such, Sudan will likely face many of the same challenges–possibly on a larger scale in 2022.
The increased health needs driven by COVID-19 infections has created an additional burden on the already exhausted health system over the last year and a half, further reducing available services. COVID-19 has affected all states, with Khartoum being the epicentre. Although Khartoum state accounts for the majority of reported cases in the country, over 60 percent of all COVID-19-related deaths have been reported from outside the capital, reflecting the low capacity of the health system and testing in peripheral states. Moreover, COVID-19 has had a widespread impact beyond the health sector, impacting on livelihoods and incomes, contributing to rising prices and increasing levels of poverty. Finally, extreme climatological trends, exacerbated by climate change, have powerful consequences on nutritional status, including droughts and floods, loss of agricultural production and household income, adding to the persistent macroeconomic crisis.</t>
  </si>
  <si>
    <t>GEOGRAPHIC PRIORITY AREAS</t>
  </si>
  <si>
    <t xml:space="preserve">UNICEF in collaboration with FMoH, sister UN agencies and relevant humanitarian partners on the ground are planning to implement an integrated multisectoral approach covering both nutrition specific and nutrition sensitive interventions to contribute to improvement of the overall nutrition status through reducing the wasting as well as addressing the main causes of undernutrition where possible. These integrated interventions will target the most vulnerable locations and communities which are facing multiple deprivations of basic services including nutrition, health and WASH, aiming to reduce the inequities for child survival and development. The criteria for selection was: 1. a rate of acute malnutrition at the locality level equal to or above 15% based on the rate reported in S3M II survey (2018/2019) &amp; SENS Survey (2018/2019), and 2. an actual expected acute malnutrition caseload in 2021 above 10,000.  Based on these criteria, a total of 53 localities (districts) in 16 states were prioritized, covering 50% of the expected acute malnutrition caseload in the country and 35% of children under age 5, for the simultaneous and coordinated delivery of essential services for the prevention, early detection and treatment of child wasting.
</t>
  </si>
  <si>
    <t>Sudan wasting distribution among U5 children (S3M II)</t>
  </si>
  <si>
    <t>Sudan stunting distribution among U5 children (S3M II)</t>
  </si>
  <si>
    <t>Sudan wasting trend:</t>
  </si>
  <si>
    <t>Sudan Stunting trend:</t>
  </si>
  <si>
    <t>OUTCOME 1. REDUCED LOW BIRTHWEIGHT BY IMPROVING MATERNAL NUTRITION</t>
  </si>
  <si>
    <t>By 2025, reduce low birthweight by 30%</t>
  </si>
  <si>
    <t>National Target (2025)</t>
  </si>
  <si>
    <t>OUTCOME 1:  OPERATIONAL FRAMEWORK</t>
  </si>
  <si>
    <t>System</t>
  </si>
  <si>
    <t>National Policy Commitment</t>
  </si>
  <si>
    <t>Operational Accelerator for: 
[All states in Sudan ]</t>
  </si>
  <si>
    <t>Stakeholder Support</t>
  </si>
  <si>
    <t>Intervention</t>
  </si>
  <si>
    <t>Delivery Platform</t>
  </si>
  <si>
    <t>Target Population</t>
  </si>
  <si>
    <t>Responsible</t>
  </si>
  <si>
    <t>Non-Government Support 
(e.g., UN Agencies, Civil Society, Donors, Academics)</t>
  </si>
  <si>
    <t>Health</t>
  </si>
  <si>
    <t>Micronutrients supplementation for pregnant and lactating women (National Nutrition Policy - January 2021; National Micronutrients Strategy 2018-25, National Health Sector Policy 2021-24, 10 in 5 strategic plan)</t>
  </si>
  <si>
    <t xml:space="preserve">Scale up provision of iron and folic acid and multiple micronutrient supplements for pregnant and lactating women with a special focus on areas with a high level of malnutrition </t>
  </si>
  <si>
    <t>Facility level (PHC) and community level (Community Midwives)</t>
  </si>
  <si>
    <t>Pregnant &amp; lactating women</t>
  </si>
  <si>
    <t>Ministry of Health at national, state and locality levels; Commitment:  Human resources,  technical support, logistics and health facilities</t>
  </si>
  <si>
    <r>
      <t xml:space="preserve">UNICEF - procurement of IFA, distribution, logistics related cost &amp; technical support. WFP: multiple micronutrient supplements and logistics. WHO: Technical support </t>
    </r>
    <r>
      <rPr>
        <sz val="12"/>
        <rFont val="Calibri (Body)"/>
      </rPr>
      <t>UNHCR - logistics &amp; technical support (refugees)</t>
    </r>
  </si>
  <si>
    <t>Improve the maternal health and nutrition status (National Nutrition Policy - January 2021, National Health Sector Policy 2021-24)</t>
  </si>
  <si>
    <t xml:space="preserve">Increase the number of pregnant women who attend ANC 4+ times during pregnancy   </t>
  </si>
  <si>
    <t>Facility level (PHC and hospitals) and community level (Community Midwives)</t>
  </si>
  <si>
    <t xml:space="preserve">Pregnant women  </t>
  </si>
  <si>
    <t>Ministry of Health at national, state and locality levels; Commitment: Human resources,  technical support, logistics and health facilities</t>
  </si>
  <si>
    <r>
      <t>UNICEF</t>
    </r>
    <r>
      <rPr>
        <sz val="12"/>
        <rFont val="Calibri (Body)"/>
      </rPr>
      <t>, UNHCR</t>
    </r>
    <r>
      <rPr>
        <sz val="12"/>
        <rFont val="Calibri"/>
        <family val="2"/>
        <scheme val="minor"/>
      </rPr>
      <t xml:space="preserve"> &amp; WHO - capacity building, technical support,  equipment &amp; logistics</t>
    </r>
  </si>
  <si>
    <t>Scale up of quality maternal and newborn care services, including EMoNC  (RMNAH strategy 2016 to 2020- under revision now, National Nutrition Policy - January 2021)</t>
  </si>
  <si>
    <t>Scale up of quality maternal and newborn care services, including EMoNC and ensure improved access and quality of ANC, delivery and PNC services.</t>
  </si>
  <si>
    <t>Facility level</t>
  </si>
  <si>
    <t xml:space="preserve">Pregnant &amp; lactating women &amp; Newborns </t>
  </si>
  <si>
    <t xml:space="preserve">Ministry of Health at national, state and locality levels; Commitment: Human resources,  technical support, logistics and health facilities. </t>
  </si>
  <si>
    <t>UNICEF, UNFPA, WHO and other partners provides technical, financial and logistical support</t>
  </si>
  <si>
    <t>Implementation of malnutrition preventive services including for pregnant women (National Nutrition Policy - January 2021, National Health Sector Policy 2021-24)</t>
  </si>
  <si>
    <t>Rehabilitation of moderate acute malnourished pregnant and lactating women to prevent morbidity and mortality associated with acute malnutrition</t>
  </si>
  <si>
    <t xml:space="preserve">PHC &amp; Community </t>
  </si>
  <si>
    <t>Pregnant &amp; lactating  women</t>
  </si>
  <si>
    <t>Ministry of Health at national, state and locality levels; Commitment: Human resources, health facilities and logistics</t>
  </si>
  <si>
    <r>
      <t xml:space="preserve">WFP - procurement of feeding products, distribution &amp; Logistic support. </t>
    </r>
    <r>
      <rPr>
        <sz val="12"/>
        <rFont val="Calibri (Body)"/>
      </rPr>
      <t>UNCHR - technical guidance and logistical support (refugees)</t>
    </r>
  </si>
  <si>
    <t>Strengthen and implement appropriate interventions and approaches in schools and
communities to prevent early marriage and teenage pregnancy (National Nutrition Policy - January 2021, 10 in 5 strategic plan)</t>
  </si>
  <si>
    <t xml:space="preserve">Prevention of child marriage and adolescent pregnancy through actions at different levels including passing and enforcing legislation of the minimum age for marriage and community engagement related interventions </t>
  </si>
  <si>
    <t>PHC, Schools &amp; Community</t>
  </si>
  <si>
    <t>Adolescent girls</t>
  </si>
  <si>
    <t>Ministry of Health at national, state and locality levels; Commitment: Human resources,  technical support, logistics and health facilities.</t>
  </si>
  <si>
    <r>
      <t xml:space="preserve">UNICEF, </t>
    </r>
    <r>
      <rPr>
        <sz val="12"/>
        <rFont val="Calibri (Body)"/>
      </rPr>
      <t xml:space="preserve">UNHCR, </t>
    </r>
    <r>
      <rPr>
        <sz val="12"/>
        <rFont val="Calibri"/>
        <family val="2"/>
        <scheme val="minor"/>
      </rPr>
      <t>UNFPA, WHO and other partners provides technical, financial and logistical support</t>
    </r>
  </si>
  <si>
    <t>Food</t>
  </si>
  <si>
    <t>Ensure the prevention and treatment of nutrition-related disorders in emergency and non-emergency situations (National Nutrition Policy - January 2021)</t>
  </si>
  <si>
    <t xml:space="preserve">Prevention of acute malnutrition among pregnant and lactating women through provision of Specialized Nutrition Foods during emergency to minimize the impact of the shocks </t>
  </si>
  <si>
    <r>
      <t xml:space="preserve">WFP - procurement of Nutrition Foods, distribution &amp; Logistic support. </t>
    </r>
    <r>
      <rPr>
        <sz val="12"/>
        <rFont val="Calibri (Body)"/>
      </rPr>
      <t>UNHCR - distribution and logistical support (refugees)</t>
    </r>
  </si>
  <si>
    <t>Prevent, detect, and treat Micronutrient Deficiency Disorders (MDDs) including through food fortification (National Nutrition Policy -January 2021, National Micronutrients Strategy 2018-25, Zero hunger strategic review 2017-30)</t>
  </si>
  <si>
    <t xml:space="preserve">Strengthen enabling legislative and policy environment for food fortification and implementation of universal salt iodization work plan </t>
  </si>
  <si>
    <t>Health and agriculture system</t>
  </si>
  <si>
    <t>Households</t>
  </si>
  <si>
    <t>Ministry of Health, Ministry of Agriculture, Ministry of Industry, Ministry of Commerce; Commitment: Technical input for the design of micronutrient fortification programmes, leadership, coordination</t>
  </si>
  <si>
    <t>WFP, UNICEF, WHO, FAO, UNHCR - Technical support.</t>
  </si>
  <si>
    <t>Social Protection</t>
  </si>
  <si>
    <t>Strengthen and support inclusive social protection for vulnerable households to improve the health and nutrition status (National Nutrition Policy - January 2021, National Health Sector Policy 2021-24, Zero hunger strategic review 2017-30)</t>
  </si>
  <si>
    <t>Support convergence between nutrition and social protection programmes to enable vulnerable adolescent girls and women to access services and nutritious diet</t>
  </si>
  <si>
    <t>Health and social protection system</t>
  </si>
  <si>
    <t>Adolescent girls, women of reproductive age</t>
  </si>
  <si>
    <t>Ministry of Health, Ministry of  Social Development; Commitment: coordination, technical inputs</t>
  </si>
  <si>
    <r>
      <t xml:space="preserve">UNICEF, WFP </t>
    </r>
    <r>
      <rPr>
        <sz val="12"/>
        <rFont val="Calibri (Body)"/>
      </rPr>
      <t xml:space="preserve">&amp; UNHCR </t>
    </r>
    <r>
      <rPr>
        <sz val="12"/>
        <rFont val="Calibri"/>
        <family val="2"/>
        <scheme val="minor"/>
      </rPr>
      <t xml:space="preserve">- Technical support </t>
    </r>
  </si>
  <si>
    <t>OUTCOME 2. IMPROVED CHILD HEALTH BY IMPROVING ACCESS TO PRIMARY HEALTH CARE, WATER, SANITATION AND HYGIENE SERVICES AND ENHANCED FOOD SAFETY</t>
  </si>
  <si>
    <t>By 2030, achieve universal health coverage, including access to quality essential health-care services for all</t>
  </si>
  <si>
    <t>70% ( Estimated based on a projection of 41% in 2015 &amp; 44% in 2017)</t>
  </si>
  <si>
    <t>44% (WHO 2017 UHC monitoring process)</t>
  </si>
  <si>
    <t>OUTCOME 2:  OPERATIONAL FRAMEWORK</t>
  </si>
  <si>
    <t>Strengthen health and nutrition services to reach women before and during pregnancy, adolescent girls and children (National Nutrition Policy - January 2021, National Health Sector Policy 2021-24, 10 in 5 strategic plan)</t>
  </si>
  <si>
    <t xml:space="preserve">Strengthen the integration of critical nutrition interventions into the package of health services as part of national health plans ensuring better access to services at PHC and community level </t>
  </si>
  <si>
    <t xml:space="preserve">PHC &amp; community </t>
  </si>
  <si>
    <t>Girls &amp; boys U5, pregnant &amp; lactating women, adolescent girls</t>
  </si>
  <si>
    <t>Ministry of Health at national, state and locality level; Commitment: Technical inputs and human resources</t>
  </si>
  <si>
    <r>
      <t xml:space="preserve">UNICEF, </t>
    </r>
    <r>
      <rPr>
        <sz val="12"/>
        <rFont val="Calibri (Body)"/>
      </rPr>
      <t xml:space="preserve">UNHCR, </t>
    </r>
    <r>
      <rPr>
        <sz val="12"/>
        <rFont val="Calibri"/>
        <family val="2"/>
        <scheme val="minor"/>
      </rPr>
      <t xml:space="preserve">WFP &amp; WHO - Technical support including capacity building, supplies &amp; logistics </t>
    </r>
  </si>
  <si>
    <t>Provision of nutrition services through integrated service delivery at primary health care and community (National Nutrition Policy - January 2021, National Health Sector Policy 2021-24, Sudan Zero Hunger Strategic Review 2017-30)</t>
  </si>
  <si>
    <t xml:space="preserve">Strengthen the integration between CMAM service delivery sites (OTPs/ TSFPs) with the different components of the Primary Health Care package of services at community and facility level </t>
  </si>
  <si>
    <t>Health Staff including CHW</t>
  </si>
  <si>
    <t xml:space="preserve">UNICEF, UNHCR. WFP &amp; WHO - Technical support including capacity building, supplies &amp; logistics </t>
  </si>
  <si>
    <t>Strengthen growth monitoring and promotion activities (National Nutrition Policy - January 2021)</t>
  </si>
  <si>
    <t xml:space="preserve">Empower caregivers to monitor the healthy growth and the nutrition status of their children through user friendly anthropometric tools </t>
  </si>
  <si>
    <t>PHC &amp; community</t>
  </si>
  <si>
    <t>Caregivers</t>
  </si>
  <si>
    <t xml:space="preserve">Ministry of Health at national, state and locality level; Commitment: Human resources, technical support, capacity development </t>
  </si>
  <si>
    <r>
      <t xml:space="preserve">UNICEF, </t>
    </r>
    <r>
      <rPr>
        <sz val="12"/>
        <rFont val="Calibri (Body)"/>
      </rPr>
      <t>UNHCR,</t>
    </r>
    <r>
      <rPr>
        <sz val="12"/>
        <rFont val="Calibri"/>
        <family val="2"/>
        <scheme val="minor"/>
      </rPr>
      <t xml:space="preserve"> WFP &amp; WHO - technical support and capacity building, supplies &amp; logistics </t>
    </r>
  </si>
  <si>
    <t>Training on integrated PHC package (National Nutrition Policy - January 2021, National Health Sector Policy 2021-24, 10 in 5 strategic plan)</t>
  </si>
  <si>
    <t xml:space="preserve">Support capacity development on Primary Health Care package of services to services providers at health facility &amp; community level </t>
  </si>
  <si>
    <t>Health Staff &amp; Community cadre (CHWs, CVs, CMW, mother support groups)</t>
  </si>
  <si>
    <r>
      <t xml:space="preserve">UNICEF, </t>
    </r>
    <r>
      <rPr>
        <sz val="12"/>
        <rFont val="Calibri (Body)"/>
      </rPr>
      <t>UNHCR</t>
    </r>
    <r>
      <rPr>
        <sz val="12"/>
        <rFont val="Calibri"/>
        <family val="2"/>
        <scheme val="minor"/>
      </rPr>
      <t xml:space="preserve"> &amp; WHO - Technical support including capacity building</t>
    </r>
  </si>
  <si>
    <t xml:space="preserve">Support growth monitoring and growth promotion activities at facility, community and household level and strengthen their integration with IYCF interventions </t>
  </si>
  <si>
    <t>Girls &amp; boys U2</t>
  </si>
  <si>
    <t xml:space="preserve">Ministry of Health at national, state and locality level; Commitment: Human resources and technical support/ capacity development </t>
  </si>
  <si>
    <t xml:space="preserve">UNICEF, WHO UNHCR - Technical support and capacity building, supplies &amp; logistics. </t>
  </si>
  <si>
    <t>Prevent, detect, and treat Micronutrient Deficiency Disorders (MDDs) including through supplementation (National Nutrition Policy - January 2021; National Micronutrients Strategy 2018-25, National Health Sector Policy 2021-24, 10 in 5 strategic plan, Sudan Zero Hunger Strategic Review 2017-30)</t>
  </si>
  <si>
    <t xml:space="preserve">Provision of MNPs for girls and boys from 6-59 months to prevent morbidity and mortality associated with micronutrient deficiencies. </t>
  </si>
  <si>
    <t>Girls &amp; boys U5</t>
  </si>
  <si>
    <r>
      <t xml:space="preserve">WFP - procurement of MNPS, distribution &amp; logistic support. </t>
    </r>
    <r>
      <rPr>
        <sz val="12"/>
        <rFont val="Calibri (Body)"/>
      </rPr>
      <t>UNHCR - technical and logistical support (refugees)</t>
    </r>
  </si>
  <si>
    <t>Support healthy food environments for children (National Nutrition Policy - January 2021, Zero hunger strategic review 2017-30)</t>
  </si>
  <si>
    <t xml:space="preserve">Improve food storage and food handling at household level (food hygiene), with a focus on complementary and supplementary foods for young children </t>
  </si>
  <si>
    <t>Community</t>
  </si>
  <si>
    <t>Ministry of Agriculture, Ministry of Health (Directorate of Environmental Health and Food Control); Commitment: Human resources, coordination</t>
  </si>
  <si>
    <r>
      <t xml:space="preserve">WFP, FAO, UNHCR - Technical support and support for relevant studies. </t>
    </r>
    <r>
      <rPr>
        <sz val="12"/>
        <rFont val="Calibri (Body)"/>
      </rPr>
      <t xml:space="preserve"> </t>
    </r>
  </si>
  <si>
    <t>WASH</t>
  </si>
  <si>
    <t>Promote and facilitate multi-sectoral coordination and collaboration to address malnutrition at all levels  (National Nutrition Policy - January 2021, National Health Sector Policy 2021-24, Sudan Zero Hunger Strategic Review 2017-30)</t>
  </si>
  <si>
    <t>Support innovative approaches to integrate specific nutrition interventions with WASH at community &amp; facility level such as upgrading health facilities with wash services</t>
  </si>
  <si>
    <t>Ministry of Health, Ministry of Irrigation and Water Resources; Commitment: Coordination; human resources</t>
  </si>
  <si>
    <r>
      <t xml:space="preserve">WFP, </t>
    </r>
    <r>
      <rPr>
        <sz val="12"/>
        <rFont val="Calibri (Body)"/>
      </rPr>
      <t>UNHCR</t>
    </r>
    <r>
      <rPr>
        <sz val="12"/>
        <rFont val="Calibri"/>
        <family val="2"/>
        <scheme val="minor"/>
      </rPr>
      <t>, UNICEF - Technical support, supplies &amp; logistics</t>
    </r>
  </si>
  <si>
    <t>Promote social behavior supportive to good health such as hand washing and increase access to hygiene especially among children (Zero hunger strategic review 2017-30)</t>
  </si>
  <si>
    <t xml:space="preserve">Support the provision of hygiene kits for admitted malnourished boys &amp; girls and their families </t>
  </si>
  <si>
    <t>Health System</t>
  </si>
  <si>
    <t>Malnourished  girls &amp; boys U5</t>
  </si>
  <si>
    <t>Ministry of Health at national, state and locality level; Commitment: Technical inputs and human resources, logistics</t>
  </si>
  <si>
    <r>
      <t xml:space="preserve">UNICEF, </t>
    </r>
    <r>
      <rPr>
        <sz val="12"/>
        <rFont val="Calibri (Body)"/>
      </rPr>
      <t>UNHCR,</t>
    </r>
    <r>
      <rPr>
        <sz val="12"/>
        <rFont val="Calibri"/>
        <family val="2"/>
        <scheme val="minor"/>
      </rPr>
      <t xml:space="preserve">  WFP &amp; WHO - Technical support and capacity building</t>
    </r>
  </si>
  <si>
    <t>Strengthen multisectoral collaboration between WASH and social safety nets.</t>
  </si>
  <si>
    <t>Communities and food assistance platforms</t>
  </si>
  <si>
    <t>Girls &amp; boys U5, pregnant &amp; lactating women</t>
  </si>
  <si>
    <t xml:space="preserve">Ministry of Health, Ministry of Irrigation and Water Resources, Ministry of Social Development; Commitment: Coordination; human resources &amp; technical support </t>
  </si>
  <si>
    <r>
      <t xml:space="preserve">UNICEF &amp; </t>
    </r>
    <r>
      <rPr>
        <sz val="12"/>
        <rFont val="Calibri (Body)"/>
      </rPr>
      <t>UNHCR,</t>
    </r>
    <r>
      <rPr>
        <sz val="12"/>
        <rFont val="Calibri"/>
        <family val="2"/>
        <scheme val="minor"/>
      </rPr>
      <t xml:space="preserve"> WHO, WFP - Technical support, supplies &amp; logistics</t>
    </r>
  </si>
  <si>
    <t>OUTCOME 3. IMPROVED INFANT AND YOUNG CHILD FEEDING BY IMPROVING BREASTFEEDING PRACTICES AND CHILDREN’S DIETS IN THE FIRST YEARS OF LIFE</t>
  </si>
  <si>
    <t>By 2025, the rate of exclusive breastfeeding in the first 6 months will increase up to at least 50% and at least 40% of children between 6-23 months consume a minimum diet diversity with an emphasis on animal source foods, pulses, fruits and vegetables</t>
  </si>
  <si>
    <t>For Sudan Exclusive breastfeeding to reach 75% in 2025</t>
  </si>
  <si>
    <t>OUTCOME 3:  OPERATIONAL FRAMEWORK</t>
  </si>
  <si>
    <t>Improve through optimal IYCF practices the infant and young child nutrition status (National Nutrition Policy - January 2021, National IYCF Strategy 2015-24, National Health Sector Policy 2021-24, 10 in 5 strategic plan, Sudan Zero Hunger Strategic Review 2017-30)</t>
  </si>
  <si>
    <t xml:space="preserve">Promote optimal infant and young children feeding practices including early initiation of breast feeding, exclusive breastfeeding, timely introduction of proper and diversified complementary feeding </t>
  </si>
  <si>
    <t>PHC, community</t>
  </si>
  <si>
    <t>Ministry of Health at National, State and Locality level; Ministry of Commerce; Commitment: Human resources &amp; technical support.</t>
  </si>
  <si>
    <r>
      <t xml:space="preserve">UNICEF, </t>
    </r>
    <r>
      <rPr>
        <sz val="12"/>
        <rFont val="Calibri (Body)"/>
      </rPr>
      <t>UNHCR</t>
    </r>
    <r>
      <rPr>
        <sz val="12"/>
        <rFont val="Calibri"/>
        <family val="2"/>
        <scheme val="minor"/>
      </rPr>
      <t xml:space="preserve"> &amp; WHO - Technical support, capacity building, supplies &amp; logistics </t>
    </r>
  </si>
  <si>
    <t>Support nurturing care activities to provide optimal nutrition (National Nutrition Policy - January 2021, National IYCF Strategy 2015-24)</t>
  </si>
  <si>
    <t>Support proper integration of Early Childhood Development (ECD) activities &amp; nurturing care  into Nutrition Programming including promoting responsive feeding and early stimulation</t>
  </si>
  <si>
    <t>Ministry of Health, Ministry of Social Development; Commitment: Human resources and technical inputs, capacity development, coordination</t>
  </si>
  <si>
    <t>Adoption and implementation of health and nutrition relevant laws and policies (National Nutrition Policy - January 2021, National Health Sector Policy 2021-24)</t>
  </si>
  <si>
    <t>Support the enforcement of the maternity protection law including ensuring that working mothers are having sufficient maternity leave and lactating hours, so they are able to take care of their infants</t>
  </si>
  <si>
    <t>National level</t>
  </si>
  <si>
    <t>Ministry of Health, Council of Ministers; Commitment: to pass and enforce the law</t>
  </si>
  <si>
    <r>
      <t xml:space="preserve">UNICEF, </t>
    </r>
    <r>
      <rPr>
        <sz val="12"/>
        <rFont val="Calibri (Body)"/>
      </rPr>
      <t>UNHCR</t>
    </r>
    <r>
      <rPr>
        <sz val="12"/>
        <rFont val="Calibri"/>
        <family val="2"/>
        <scheme val="minor"/>
      </rPr>
      <t xml:space="preserve">, WHO - Technical support </t>
    </r>
  </si>
  <si>
    <t xml:space="preserve">Supporting  accelerating the endorsement of the national code of marketing of Breast Milk Substitute (BMS) and strengthen the monitoring on BMS code violation and handling BMS donations </t>
  </si>
  <si>
    <t>Ministry of Health, Council of Ministers; Commitment: to pass and enforce the code</t>
  </si>
  <si>
    <t>Strengthen and support a sustainable healthy food system that ensures an adequate supply of nutritious and safe food and livelihood opportunities at the household level (National Nutrition Policy - January 2021, Zero hunger strategic review 2017-30)</t>
  </si>
  <si>
    <t>Support integrated nutrition, livelihood, resilience-building and food security project that aims to reduce stunting through targeting nutrition specific and nutrition sensitive interventions at key stages of the life cycle</t>
  </si>
  <si>
    <t>Emergency response system</t>
  </si>
  <si>
    <t>Ministry of Agriculture, Ministry of Social Development, Ministry of Health; Commitment: Technical inputs and leadership, coordination</t>
  </si>
  <si>
    <t>WFP, UNHCR - technical support.</t>
  </si>
  <si>
    <t>Prevent acute malnutrition through provision of appropriate services through the public health system  (National Nutrition Policy - January 2021, National Health Sector Policy 2021-24, Zero hunger strategic review 2017-30)</t>
  </si>
  <si>
    <t>Enhancement of child nutrition through blanket feeding distribution response during emergencies to improve nutrition status</t>
  </si>
  <si>
    <t>Enhancement of children nutrition through blanket feeding distribution response during emergencies to improve nutrition status</t>
  </si>
  <si>
    <r>
      <t xml:space="preserve">WFP - procurement of feeding products, distribution &amp; Logistic support. </t>
    </r>
    <r>
      <rPr>
        <sz val="12"/>
        <rFont val="Calibri (Body)"/>
      </rPr>
      <t>UNHCR - distribution (refugees)</t>
    </r>
  </si>
  <si>
    <t>Provision of nutrient-diverse complementary feeding (National Nutrition Policy - January 2021, Zero hunger strategic review 2017-30)</t>
  </si>
  <si>
    <t>Provision of specialized nutritious food to girls and boys from 6-23 months to enhance daily intake, and promotion of IYCF through food-based prevention of malnutrition approach</t>
  </si>
  <si>
    <r>
      <t xml:space="preserve">WFP - procurement of feeding products, distribution &amp; Logistic support. </t>
    </r>
    <r>
      <rPr>
        <sz val="12"/>
        <rFont val="Calibri (Body)"/>
      </rPr>
      <t>UNHCR - technical and logistical support (refugees)</t>
    </r>
  </si>
  <si>
    <t>Social safety nets/cash transfers for the most vulnerable (National Nutrition Policy - January 2021, Zero hunger strategic review 2017-30)</t>
  </si>
  <si>
    <t xml:space="preserve">Support the provision of social protection related activities including nutrition-purposed cash assistance to the most vulnerable HHs to contribute to the improvement of the health and nutrition status of children &amp; mothers </t>
  </si>
  <si>
    <t>Social protection system</t>
  </si>
  <si>
    <t>Mothers/caregivers</t>
  </si>
  <si>
    <t>Ministry of Health, Ministry of Social Development; Commitment: human resources and technical inputs, coordination</t>
  </si>
  <si>
    <t>UNICEF , UNHCR &amp; WFP - technical support</t>
  </si>
  <si>
    <t>OUTCOME 4. IMPROVED TREATMENT OF CHILDREN WITH WASTING BY STRENGTHENING HEALTH SYSTEMS AND INTEGRATING TREATMENT INTO ROUTINE PRIMARY HEALTH SERVICES</t>
  </si>
  <si>
    <t>By 2025, we will increase by 50% the coverage of treatment services for children with wasting</t>
  </si>
  <si>
    <t>OTP coverage to reach 70% of SAM without complication burden, SC coverage to reach 60% of  SAM with complication burden, TSFP coverage to reach 50% out of MAM burden</t>
  </si>
  <si>
    <r>
      <t xml:space="preserve">National Coverage:  Management of severe acute malnutrition (SAM) – Inpatient 
</t>
    </r>
    <r>
      <rPr>
        <i/>
        <sz val="12"/>
        <color theme="0"/>
        <rFont val="Calibri"/>
        <family val="2"/>
        <scheme val="minor"/>
      </rPr>
      <t>(2020 or most recent data)</t>
    </r>
  </si>
  <si>
    <t>38,399 (49%) Children with SAM with medical complications admitted to stabilization centers</t>
  </si>
  <si>
    <r>
      <t xml:space="preserve">National Coverage:  Management of severe acute malnutrition (SAM) – Outpatient 
</t>
    </r>
    <r>
      <rPr>
        <i/>
        <sz val="12"/>
        <color theme="0"/>
        <rFont val="Calibri"/>
        <family val="2"/>
        <scheme val="minor"/>
      </rPr>
      <t>(2020 or most recent data)</t>
    </r>
  </si>
  <si>
    <t>270,000 (52%) children with SAM admitted to outpatient treatment centers</t>
  </si>
  <si>
    <r>
      <t xml:space="preserve">National Coverage:  Management of Moderate acute malnutrition (MAM) – Outpatient 
</t>
    </r>
    <r>
      <rPr>
        <i/>
        <sz val="12"/>
        <color theme="0"/>
        <rFont val="Calibri"/>
        <family val="2"/>
        <scheme val="minor"/>
      </rPr>
      <t>(2020 or most recent data)</t>
    </r>
  </si>
  <si>
    <t xml:space="preserve">433,264 ( 20.6%)  children with MAM admitted to  therapeutic supplementary feeding Programme </t>
  </si>
  <si>
    <t>OUTCOME 4:  OPERATIONAL FRAMEWORK</t>
  </si>
  <si>
    <t>Support early detection, referral &amp; management of children with wasting (CMAM Manual and guidelines, National Nutrition Policy - January 2021, Zero hunger strategic review 2017-30, 10 in 5 strategic plan)</t>
  </si>
  <si>
    <t>Strengthen the integration and scale up of early detection and treatment for wasting in U5 girls and boys (Severe and Moderate) including IDPs, refugees and children in inaccessible areas as part of routine primary and secondary health care services</t>
  </si>
  <si>
    <r>
      <rPr>
        <sz val="12"/>
        <rFont val="Calibri (Body)_x0000_"/>
      </rPr>
      <t>PHC, community</t>
    </r>
    <r>
      <rPr>
        <sz val="12"/>
        <rFont val="Calibri"/>
        <family val="2"/>
        <scheme val="minor"/>
      </rPr>
      <t xml:space="preserve"> &amp; </t>
    </r>
    <r>
      <rPr>
        <sz val="12"/>
        <rFont val="Calibri (Body)_x0000_"/>
      </rPr>
      <t>HHs - especially under the context of COVID-19</t>
    </r>
  </si>
  <si>
    <t>Ministry of Health at national, state and locality level; Commitment: human resources and technical support, health facilities</t>
  </si>
  <si>
    <t xml:space="preserve">UNICEF, WFP, WHO &amp; UNHCR - Technical support and capacity building, supplies &amp; logistics. </t>
  </si>
  <si>
    <t xml:space="preserve">Increase the capacity of community cadre (community nutrition volunteers, mother support group) to identify and refer children with wasting and follow their nutritional status </t>
  </si>
  <si>
    <t>CVs, mother support groups</t>
  </si>
  <si>
    <t xml:space="preserve">Ministry of Health at national, state and locality level; Commitment: human resources and technical support / capacity development </t>
  </si>
  <si>
    <t>UNICEF, WFP, WHO &amp; UNHCR - Technical support and capacity building, supplies &amp; logistics.</t>
  </si>
  <si>
    <t>Adopt, implement and assess the household MUAC approach (involving Caregivers/ mothers, fathers) to screen and refer cases for early treatment.</t>
  </si>
  <si>
    <t xml:space="preserve">Caregivers especially under the context of COVID-19 </t>
  </si>
  <si>
    <t xml:space="preserve">UNICEF, WFP, WHO, UNHCR - Technical support and capacity building, supplies &amp; logistics. </t>
  </si>
  <si>
    <t>Strengthen reporting &amp; monitoring system (National Nutrition Policy - January 2021, National Health Sector Policy 2021-24, 10 in 5 strategic plan)</t>
  </si>
  <si>
    <t>Strengthen national health information and reporting systems including CMAM database, surveys and nutrition surveillance for improved health &amp; nutrition programming</t>
  </si>
  <si>
    <t>Health system</t>
  </si>
  <si>
    <t>Health Staff</t>
  </si>
  <si>
    <t>Ministry of Health at national, state and locality level (HMIS Unit); Commitment: Technical inputs and review of HMIS</t>
  </si>
  <si>
    <r>
      <t xml:space="preserve">UNICEF, </t>
    </r>
    <r>
      <rPr>
        <sz val="12"/>
        <rFont val="Calibri (Body)"/>
      </rPr>
      <t>UNHCR</t>
    </r>
    <r>
      <rPr>
        <sz val="12"/>
        <rFont val="Calibri"/>
        <family val="2"/>
        <scheme val="minor"/>
      </rPr>
      <t xml:space="preserve"> &amp; WHO - technical support</t>
    </r>
  </si>
  <si>
    <t>Ensure that the procurement of therapeutic products, medicines, and equipment are incorporated into the Essential Drugs List (National Nutrition Policy  - January 2021)</t>
  </si>
  <si>
    <t xml:space="preserve">Continue the advocacy efforts for the inclusion of Ready to Use Therapeutic Foods (RUTFs) into the National Essential drug List and for the  long term integration of nutrition supply system into National Medical Supply Funds (NMSF).  </t>
  </si>
  <si>
    <t>Ministry of Health; Commitment: Technical inputs and human resources</t>
  </si>
  <si>
    <t>UNICEF - Advocacy, technical support for any country level assessments required</t>
  </si>
  <si>
    <t>Mainstream and improve role of private sector in provision of health and nutrition services and products. National Nutrition Policy - January 2021, National Health Sector Policy 2021-24, Zero hunger strategic review 2017-30)</t>
  </si>
  <si>
    <t>Strengthen partnership with private sector in RUTF/RUSF production, as a cost effective approach which is contributing in injecting/stimulating country economy</t>
  </si>
  <si>
    <t>Private Sector and Health System</t>
  </si>
  <si>
    <t>Ministry of Health; Commitment: Technical inputs</t>
  </si>
  <si>
    <r>
      <t xml:space="preserve">UNICEF, </t>
    </r>
    <r>
      <rPr>
        <sz val="12"/>
        <rFont val="Calibri (Body)"/>
      </rPr>
      <t>UNHCR</t>
    </r>
    <r>
      <rPr>
        <sz val="12"/>
        <rFont val="Calibri"/>
        <family val="2"/>
        <scheme val="minor"/>
      </rPr>
      <t>, WFP &amp; WHO - Technical support</t>
    </r>
  </si>
  <si>
    <t>Efficient, sustainable integrated health supply chain system for procurement, storage and distribution of health and nutrition products (National Health Sector Policy 2021-24, 10 in 5 strategic plan)</t>
  </si>
  <si>
    <t xml:space="preserve">Strengthen nutrition supply chain management system at all levels (proper forecasting, timely procurement, supplies transportation, warehousing, capacity development of key stakeholders, stock tracking &amp; reporting etc.) </t>
  </si>
  <si>
    <t>Health system down to community level</t>
  </si>
  <si>
    <t>Ensure existence and functioning Primary Health Care services to promote access, equity and improvement of population health (National Health Sector Policy 2021-24)</t>
  </si>
  <si>
    <t xml:space="preserve">Minimize the risk of infection for staff working in In-patient/outpatient nutrition centers and the community cadre through ensuring that frontline health workers and community cadre wear appropriate Personal Protection Equipment and follow proper hygiene protocols. </t>
  </si>
  <si>
    <t>Ministry of Health at national, state and locality level; Commitment: Capacity development and undertaking monitoring of CMAM sites</t>
  </si>
  <si>
    <t>Advocacy and partnership with other sectors that can support in reducing malnutrition rate (National Health Sector Policy 2021-24)</t>
  </si>
  <si>
    <t xml:space="preserve">Support innovative approaches to integrate CMAM related interventions with health, WASH &amp; other related sectors at community &amp; facility level </t>
  </si>
  <si>
    <t>Health Staff  &amp; Community cadre (CHWs, CVs, CMW, mother support groups)</t>
  </si>
  <si>
    <t>Develop and implement training on CMAM for frontline staff (National Nutrition Policy - January 2021, 10 in 5 strategic plan)</t>
  </si>
  <si>
    <t xml:space="preserve">Support capacity development of services providers at facility and community level on CMAM including the possibility to treat uncomplicated cases at community level through Community Health Workers (CHWs) if feasible. </t>
  </si>
  <si>
    <t>Ministry of Health at national, state and locality level; Commitment: Technical inputs and human resources, capacity development</t>
  </si>
  <si>
    <t>Ensure quality food production that meets food safety standards including through capacity building (National Nutrition Policy - January 2021,
 National Food Security and Nutrition Policy in Sudan: An Update March 2020, Zero hunger strategic review 2017-30)</t>
  </si>
  <si>
    <t>Explore innovative funding initiatives for the locally produced RUTF/RUSF, advocate for increased government contribution and strengthen quality control activities</t>
  </si>
  <si>
    <t>Food safety system</t>
  </si>
  <si>
    <t xml:space="preserve"> Girls &amp; boys U5</t>
  </si>
  <si>
    <t xml:space="preserve">Ministry of Health (Directorate of Environmental Health and Food Control); Commitment: Technical inputs, coordination, human resources </t>
  </si>
  <si>
    <r>
      <t xml:space="preserve">UNICEF, </t>
    </r>
    <r>
      <rPr>
        <sz val="12"/>
        <rFont val="Calibri (Body)"/>
      </rPr>
      <t>UNHCR</t>
    </r>
    <r>
      <rPr>
        <sz val="12"/>
        <rFont val="Calibri"/>
        <family val="2"/>
        <scheme val="minor"/>
      </rPr>
      <t xml:space="preserve"> &amp; WFP, WHO - technical support </t>
    </r>
  </si>
  <si>
    <t>Support the provision of cash assistance to the most vulnerable HHs as part of family support programmes, including Mother and Child Cash Transfer Plus programme (MCCT+)</t>
  </si>
  <si>
    <t>Pregnant &amp; lactating women &amp; children in first 1,000 days of life</t>
  </si>
  <si>
    <t>Ministry of Health, Ministry of Social Development; Commitment: human resources, financial resources and technical inputs, coordination</t>
  </si>
  <si>
    <t>UNICEF &amp; WFP - technical support</t>
  </si>
  <si>
    <t>By 2030, reduce wasting prevalence to less than 3% (For Sudan less than 6% by 2030)</t>
  </si>
  <si>
    <t xml:space="preserve">By 2025, reduce wasting prevalence to less than 5% (For Sudan less than 10% by 2025) </t>
  </si>
  <si>
    <t>9.56% (S3M II 2018/2019)
Refugee population 15.9 (UNHCR SENS-2018)</t>
  </si>
  <si>
    <t>9.4% (S3M II 2018/2019)
Refugee population 11.2 (UNHCR SENS-2018)</t>
  </si>
  <si>
    <t>White Nile State
Refugee population</t>
  </si>
  <si>
    <t>Kassala State
Refugee population</t>
  </si>
  <si>
    <t>South Kordofan State
Refugee population</t>
  </si>
  <si>
    <t>7.83% (S3M II 2018/2019)
Refugee population 17.6% (UNHCR SENS-2018</t>
  </si>
  <si>
    <t>West Kordofan State
Refugee population</t>
  </si>
  <si>
    <t>12.2% (S3M II 2018/2019)
Refugee population 14.9% (UNHCR SENS-2019)</t>
  </si>
  <si>
    <t>18.93% (S3M II 2018/2019)
Refugee population 13.3% (UNHCR SENS-2018)</t>
  </si>
  <si>
    <t>East Darfur State
Refugee population</t>
  </si>
  <si>
    <t>5.56%
Refugee population 11.9%</t>
  </si>
  <si>
    <t>5.4%
Refugee population 7.2%</t>
  </si>
  <si>
    <t>3.83%
Refugee population 13.9%</t>
  </si>
  <si>
    <t xml:space="preserve">8.2%
Refugee population 10.9% </t>
  </si>
  <si>
    <t>14.86%
Refugee population 9.3%</t>
  </si>
  <si>
    <t>Current (%)
(In the context of high refugee population, please consider referencing disaggregated data)</t>
  </si>
  <si>
    <r>
      <t xml:space="preserve">Current National % of Low-Birth-Weight newborns 
</t>
    </r>
    <r>
      <rPr>
        <i/>
        <sz val="12"/>
        <color theme="0"/>
        <rFont val="Calibri"/>
        <family val="2"/>
        <scheme val="minor"/>
      </rPr>
      <t>(2020 or most recent data)</t>
    </r>
  </si>
  <si>
    <t>32.3% (2014 MICS)</t>
  </si>
  <si>
    <t>27.3% in 2025 (reduction by 15% for Sudan)</t>
  </si>
  <si>
    <r>
      <t xml:space="preserve">Current National Universal Health Coverage Index 
</t>
    </r>
    <r>
      <rPr>
        <i/>
        <sz val="12"/>
        <color theme="0"/>
        <rFont val="Calibri"/>
        <family val="2"/>
        <scheme val="minor"/>
      </rPr>
      <t>(2020 or most recent data)</t>
    </r>
  </si>
  <si>
    <r>
      <t xml:space="preserve">National % Exclusive breastfeeding under 6 months 
</t>
    </r>
    <r>
      <rPr>
        <i/>
        <sz val="12"/>
        <color theme="0"/>
        <rFont val="Calibri"/>
        <family val="2"/>
        <scheme val="minor"/>
      </rPr>
      <t>(2020 or most recent data)</t>
    </r>
  </si>
  <si>
    <t>62.3% (S3M II 2018/2019)</t>
  </si>
  <si>
    <t>The GAP Operational Roadmap</t>
  </si>
  <si>
    <t>Budget and Population Targets</t>
  </si>
  <si>
    <t>COUNTRY: Sudan</t>
  </si>
  <si>
    <t>Note: "0" entered in the target population cells of some priority actions refers to those actions which will not directly benefit any of the target populations e.g. action is about improving programme design</t>
  </si>
  <si>
    <r>
      <t xml:space="preserve">SYSTEM </t>
    </r>
    <r>
      <rPr>
        <b/>
        <sz val="9"/>
        <color theme="0"/>
        <rFont val="Calibri (Body)"/>
      </rPr>
      <t xml:space="preserve">
</t>
    </r>
    <r>
      <rPr>
        <sz val="9"/>
        <color theme="0"/>
        <rFont val="Calibri (Body)"/>
      </rPr>
      <t>(Health, Food, WASH, Social Protection)</t>
    </r>
  </si>
  <si>
    <t xml:space="preserve">PRIORITY ACTION </t>
  </si>
  <si>
    <t>TARGET POPULATION</t>
  </si>
  <si>
    <r>
      <t xml:space="preserve">UNIT COST
</t>
    </r>
    <r>
      <rPr>
        <sz val="8"/>
        <color theme="0"/>
        <rFont val="Calibri (Body)"/>
      </rPr>
      <t>(per year)</t>
    </r>
  </si>
  <si>
    <r>
      <t xml:space="preserve">TOTAL
</t>
    </r>
    <r>
      <rPr>
        <sz val="12"/>
        <color theme="0"/>
        <rFont val="Calibri"/>
        <family val="2"/>
        <scheme val="minor"/>
      </rPr>
      <t>(Target Population x Unit Cost)</t>
    </r>
  </si>
  <si>
    <t>U2</t>
  </si>
  <si>
    <t>U5</t>
  </si>
  <si>
    <t>PLW</t>
  </si>
  <si>
    <t>Women of reproductive age</t>
  </si>
  <si>
    <t>newborn</t>
  </si>
  <si>
    <t>households</t>
  </si>
  <si>
    <t>Community midwives</t>
  </si>
  <si>
    <t>Community nutrition volunteers</t>
  </si>
  <si>
    <t>Mother support groups</t>
  </si>
  <si>
    <t>mothers / caregivers</t>
  </si>
  <si>
    <t>Health staff (including CHWs)</t>
  </si>
  <si>
    <t>Outcome 1:  Reduced incidence of Low Birth Weight</t>
  </si>
  <si>
    <t>Subtotal:</t>
  </si>
  <si>
    <t>Outcome 2:  Improve Child Health</t>
  </si>
  <si>
    <t>Strengthen the integration of critical nutrition interventions into the package of health services as part of national health plans ensuring better access to services at PHC and community level</t>
  </si>
  <si>
    <t>Provision of MNPs for girls and boys from 6-59 months to prevent morbidity and mortality associated with micronutrient deficiencies.</t>
  </si>
  <si>
    <t xml:space="preserve"> </t>
  </si>
  <si>
    <t>Hygiene messaging OTP $3
Hygiene supplies OTP $12</t>
  </si>
  <si>
    <t xml:space="preserve">Support the provision of hygiene kits for admitted malnourished boys and girls and their families </t>
  </si>
  <si>
    <t>Outcome 3:  Improved Infant and Young Child Feeding</t>
  </si>
  <si>
    <t xml:space="preserve">Promote optimal infant and young children feeding practices including early initiation of breastfeeding, exclusive breastfeeding, timely introduction of proper and diversified complementary feeding </t>
  </si>
  <si>
    <t>Provision of specialized nutrition food to girls and boys from 6-23 months to enhance daily intake and promotion of IYCF through food-based prevention of malnutrition approach</t>
  </si>
  <si>
    <t xml:space="preserve">Support the provision of social protection related activities including cash assistance to the most vulnerable HHs to contribute to the improvement of the health and nutrition status of children &amp; mothers </t>
  </si>
  <si>
    <t>Outcome 4:  Improved treatment of children with wasting</t>
  </si>
  <si>
    <t>SAM 330,000 children without complication; 50,000 children with complication;
MAM 935,612 children</t>
  </si>
  <si>
    <t xml:space="preserve">SAM-outpatient - $110
SAM-inpatient - $180
MAM - $45
</t>
  </si>
  <si>
    <t xml:space="preserve">Increase the capacity of community cadre (community nutrition volunteers, mother support groups) to identify and refer children with wasting and follow their nutritional status at home </t>
  </si>
  <si>
    <t xml:space="preserve">Adopt, implement and assess the household MUAC approach (involving Caregivers/ mothers, fathers) to screen and refer cases for early treatment. </t>
  </si>
  <si>
    <t xml:space="preserve">Strengthen nutrition supply chain management system at al levels (proper forecasting, timely procurement, supplies transportation, warehousing, capacity development of key stakeholders, stock tracking &amp; reporting etc.) </t>
  </si>
  <si>
    <t>TOTAL:*</t>
  </si>
  <si>
    <t>*The total target population figures above are based on the highest figure for the target group found in the table and is not a cumulative number to avoud any potential double-counting or overestimation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</si>
</sst>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409]#,##0.00"/>
    <numFmt numFmtId="165" formatCode="_(* #,##0_);_(* \(#,##0\);_(* &quot;-&quot;??_);_(@_)"/>
  </numFmts>
  <fonts count="26">
    <font>
      <sz val="12"/>
      <color theme="1"/>
      <name val="Calibri"/>
      <family val="2"/>
      <scheme val="minor"/>
    </font>
    <font>
      <sz val="12"/>
      <color theme="1"/>
      <name val="Calibri"/>
      <family val="2"/>
      <scheme val="minor"/>
    </font>
    <font>
      <b/>
      <sz val="12"/>
      <color theme="0"/>
      <name val="Calibri"/>
      <family val="2"/>
      <scheme val="minor"/>
    </font>
    <font>
      <sz val="12"/>
      <color theme="0"/>
      <name val="Calibri"/>
      <family val="2"/>
      <scheme val="minor"/>
    </font>
    <font>
      <b/>
      <sz val="16"/>
      <color theme="1"/>
      <name val="Calibri"/>
      <family val="2"/>
      <scheme val="minor"/>
    </font>
    <font>
      <sz val="12"/>
      <name val="Calibri"/>
      <family val="2"/>
      <scheme val="minor"/>
    </font>
    <font>
      <b/>
      <sz val="16"/>
      <color rgb="FF000000"/>
      <name val="Calibri"/>
      <family val="2"/>
      <scheme val="minor"/>
    </font>
    <font>
      <sz val="12"/>
      <name val="Calibri (Body)"/>
    </font>
    <font>
      <i/>
      <sz val="12"/>
      <color rgb="FFAEAAAA"/>
      <name val="Calibri"/>
      <family val="2"/>
      <scheme val="minor"/>
    </font>
    <font>
      <i/>
      <sz val="12"/>
      <color theme="0"/>
      <name val="Calibri"/>
      <family val="2"/>
      <scheme val="minor"/>
    </font>
    <font>
      <sz val="12"/>
      <name val="Calibri (Body)_x0000_"/>
    </font>
    <font>
      <b/>
      <sz val="24"/>
      <color theme="1"/>
      <name val="Helvetica"/>
      <family val="2"/>
    </font>
    <font>
      <b/>
      <sz val="18"/>
      <color theme="1"/>
      <name val="Helvetica"/>
      <family val="2"/>
    </font>
    <font>
      <b/>
      <sz val="16"/>
      <color theme="1"/>
      <name val="Helvetica"/>
      <family val="2"/>
    </font>
    <font>
      <b/>
      <sz val="16"/>
      <name val="Helvetica"/>
      <family val="2"/>
    </font>
    <font>
      <b/>
      <sz val="16"/>
      <color rgb="FF000000"/>
      <name val="Helvetica"/>
      <family val="2"/>
    </font>
    <font>
      <sz val="16"/>
      <color theme="1"/>
      <name val="Helvetica"/>
      <family val="2"/>
    </font>
    <font>
      <sz val="28"/>
      <color rgb="FF0070C0"/>
      <name val="Calibri"/>
      <family val="2"/>
      <scheme val="minor"/>
    </font>
    <font>
      <sz val="18"/>
      <color rgb="FF0070C0"/>
      <name val="Calibri"/>
      <family val="2"/>
      <scheme val="minor"/>
    </font>
    <font>
      <b/>
      <sz val="9"/>
      <color theme="0"/>
      <name val="Calibri (Body)"/>
    </font>
    <font>
      <sz val="9"/>
      <color theme="0"/>
      <name val="Calibri (Body)"/>
    </font>
    <font>
      <sz val="8"/>
      <color theme="0"/>
      <name val="Calibri (Body)"/>
    </font>
    <font>
      <b/>
      <sz val="9"/>
      <color theme="0"/>
      <name val="Calibri"/>
      <family val="2"/>
      <scheme val="minor"/>
    </font>
    <font>
      <b/>
      <sz val="16"/>
      <color rgb="FF0070C0"/>
      <name val="Calibri"/>
      <family val="2"/>
      <scheme val="minor"/>
    </font>
    <font>
      <sz val="12"/>
      <color rgb="FF0070C0"/>
      <name val="Calibri"/>
      <family val="2"/>
      <scheme val="minor"/>
    </font>
    <font>
      <b/>
      <sz val="12"/>
      <color rgb="FF0070C0"/>
      <name val="Calibri"/>
      <family val="2"/>
      <scheme val="minor"/>
    </font>
  </fonts>
  <fills count="13">
    <fill>
      <patternFill patternType="none"/>
    </fill>
    <fill>
      <patternFill patternType="gray125"/>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39997558519241921"/>
        <bgColor indexed="65"/>
      </patternFill>
    </fill>
    <fill>
      <patternFill patternType="solid">
        <fgColor theme="0"/>
        <bgColor indexed="64"/>
      </patternFill>
    </fill>
    <fill>
      <patternFill patternType="solid">
        <fgColor theme="4"/>
        <bgColor indexed="64"/>
      </patternFill>
    </fill>
    <fill>
      <patternFill patternType="solid">
        <fgColor rgb="FF002060"/>
        <bgColor indexed="64"/>
      </patternFill>
    </fill>
    <fill>
      <patternFill patternType="solid">
        <fgColor theme="6" tint="0.79998168889431442"/>
        <bgColor indexed="64"/>
      </patternFill>
    </fill>
    <fill>
      <patternFill patternType="solid">
        <fgColor rgb="FFFFFF00"/>
        <bgColor indexed="64"/>
      </patternFill>
    </fill>
  </fills>
  <borders count="4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9">
    <xf numFmtId="0" fontId="0" fillId="0" borderId="0"/>
    <xf numFmtId="43" fontId="1" fillId="0" borderId="0" applyFont="0" applyFill="0" applyBorder="0" applyAlignment="0" applyProtection="0"/>
    <xf numFmtId="0" fontId="3"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3"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44" fontId="1" fillId="0" borderId="0" applyFont="0" applyFill="0" applyBorder="0" applyAlignment="0" applyProtection="0"/>
  </cellStyleXfs>
  <cellXfs count="285">
    <xf numFmtId="0" fontId="0" fillId="0" borderId="0" xfId="0"/>
    <xf numFmtId="0" fontId="6" fillId="0" borderId="0" xfId="0" applyFont="1" applyAlignment="1">
      <alignment vertical="center"/>
    </xf>
    <xf numFmtId="0" fontId="0" fillId="0" borderId="6" xfId="0" applyBorder="1" applyAlignment="1">
      <alignment horizontal="center" vertical="center" wrapText="1"/>
    </xf>
    <xf numFmtId="0" fontId="5" fillId="3" borderId="6" xfId="3" applyFont="1" applyBorder="1" applyAlignment="1">
      <alignment horizontal="center" wrapText="1"/>
    </xf>
    <xf numFmtId="0" fontId="5" fillId="0" borderId="0" xfId="0" applyFont="1"/>
    <xf numFmtId="0" fontId="5" fillId="0" borderId="6" xfId="0" applyFont="1" applyBorder="1" applyAlignment="1">
      <alignment vertical="top" wrapText="1"/>
    </xf>
    <xf numFmtId="0" fontId="4" fillId="0" borderId="0" xfId="0" applyFont="1"/>
    <xf numFmtId="0" fontId="0" fillId="3" borderId="6" xfId="3" applyFont="1" applyBorder="1" applyAlignment="1">
      <alignment horizontal="center" wrapText="1"/>
    </xf>
    <xf numFmtId="0" fontId="5" fillId="0" borderId="6" xfId="0" applyFont="1" applyBorder="1" applyAlignment="1">
      <alignment horizontal="left" vertical="top" wrapText="1"/>
    </xf>
    <xf numFmtId="0" fontId="5" fillId="0" borderId="24" xfId="0" applyFont="1" applyBorder="1" applyAlignment="1">
      <alignment horizontal="center" vertical="center" wrapText="1"/>
    </xf>
    <xf numFmtId="0" fontId="0" fillId="0" borderId="0" xfId="0" applyAlignment="1">
      <alignment vertical="center" wrapText="1"/>
    </xf>
    <xf numFmtId="0" fontId="8" fillId="0" borderId="0" xfId="0" applyFont="1" applyAlignment="1">
      <alignment vertical="center" wrapText="1"/>
    </xf>
    <xf numFmtId="0" fontId="5" fillId="0" borderId="9" xfId="0" applyFont="1" applyBorder="1" applyAlignment="1">
      <alignment vertical="top" wrapText="1"/>
    </xf>
    <xf numFmtId="43" fontId="0" fillId="0" borderId="0" xfId="1" applyFont="1"/>
    <xf numFmtId="3" fontId="0" fillId="0" borderId="0" xfId="0" applyNumberFormat="1"/>
    <xf numFmtId="0" fontId="5" fillId="0" borderId="2" xfId="0" applyFont="1" applyBorder="1" applyAlignment="1">
      <alignment horizontal="left" vertical="top" wrapText="1"/>
    </xf>
    <xf numFmtId="0" fontId="5" fillId="0" borderId="20" xfId="0" applyFont="1" applyBorder="1" applyAlignment="1">
      <alignment horizontal="left" vertical="top" wrapText="1"/>
    </xf>
    <xf numFmtId="0" fontId="5" fillId="0" borderId="24" xfId="0" applyFont="1" applyBorder="1" applyAlignment="1">
      <alignment horizontal="center" vertical="center"/>
    </xf>
    <xf numFmtId="0" fontId="5" fillId="0" borderId="9" xfId="0" applyFont="1" applyBorder="1" applyAlignment="1">
      <alignment horizontal="left" vertical="top" wrapText="1"/>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3" fillId="0" borderId="0" xfId="0" applyFont="1"/>
    <xf numFmtId="0" fontId="1" fillId="0" borderId="5" xfId="0" applyFont="1" applyBorder="1"/>
    <xf numFmtId="0" fontId="1" fillId="0" borderId="8" xfId="0" applyFont="1" applyBorder="1"/>
    <xf numFmtId="0" fontId="0" fillId="0" borderId="33" xfId="0" applyBorder="1"/>
    <xf numFmtId="0" fontId="0" fillId="0" borderId="0" xfId="0" applyBorder="1"/>
    <xf numFmtId="0" fontId="0" fillId="0" borderId="7" xfId="0" applyBorder="1"/>
    <xf numFmtId="0" fontId="0" fillId="0" borderId="34" xfId="0" applyBorder="1"/>
    <xf numFmtId="0" fontId="0" fillId="0" borderId="39" xfId="0" applyBorder="1"/>
    <xf numFmtId="0" fontId="0" fillId="0" borderId="35" xfId="0" applyBorder="1"/>
    <xf numFmtId="0" fontId="5" fillId="0" borderId="8" xfId="0" applyFont="1" applyBorder="1" applyAlignment="1">
      <alignment horizontal="center" vertical="center" wrapText="1"/>
    </xf>
    <xf numFmtId="0" fontId="5" fillId="0" borderId="0" xfId="0" applyFont="1" applyBorder="1" applyAlignment="1">
      <alignment vertical="top"/>
    </xf>
    <xf numFmtId="0" fontId="5" fillId="0" borderId="9" xfId="0" applyFont="1" applyBorder="1" applyAlignment="1">
      <alignment horizontal="left" wrapText="1"/>
    </xf>
    <xf numFmtId="0" fontId="5" fillId="0" borderId="9" xfId="0" applyFont="1" applyBorder="1" applyAlignment="1">
      <alignment horizontal="left"/>
    </xf>
    <xf numFmtId="0" fontId="5" fillId="0" borderId="9" xfId="6" applyFont="1" applyFill="1" applyBorder="1" applyAlignment="1">
      <alignment horizontal="left" vertical="top" wrapText="1"/>
    </xf>
    <xf numFmtId="0" fontId="5" fillId="0" borderId="10" xfId="0" applyFont="1" applyBorder="1" applyAlignment="1">
      <alignment vertical="top" wrapText="1"/>
    </xf>
    <xf numFmtId="0" fontId="5" fillId="0" borderId="11" xfId="0" applyFont="1" applyBorder="1" applyAlignment="1">
      <alignment vertical="top" wrapText="1"/>
    </xf>
    <xf numFmtId="0" fontId="5" fillId="0" borderId="31" xfId="0" applyFont="1" applyBorder="1" applyAlignment="1">
      <alignment vertical="top" wrapText="1"/>
    </xf>
    <xf numFmtId="0" fontId="5" fillId="0" borderId="12" xfId="0" applyFont="1" applyBorder="1" applyAlignment="1">
      <alignment vertical="top" wrapText="1"/>
    </xf>
    <xf numFmtId="0" fontId="5" fillId="0" borderId="21" xfId="0" applyFont="1" applyBorder="1" applyAlignment="1">
      <alignment horizontal="left" vertical="top" wrapText="1"/>
    </xf>
    <xf numFmtId="0" fontId="5" fillId="0" borderId="23" xfId="0" applyFont="1" applyBorder="1" applyAlignment="1">
      <alignment horizontal="left" vertical="top" wrapText="1"/>
    </xf>
    <xf numFmtId="0" fontId="5" fillId="0" borderId="21" xfId="6" applyFont="1" applyFill="1" applyBorder="1" applyAlignment="1">
      <alignment horizontal="left" vertical="top" wrapText="1"/>
    </xf>
    <xf numFmtId="0" fontId="5" fillId="0" borderId="22" xfId="6" applyFont="1" applyFill="1" applyBorder="1" applyAlignment="1">
      <alignment horizontal="left" vertical="top" wrapText="1"/>
    </xf>
    <xf numFmtId="0" fontId="5" fillId="0" borderId="23" xfId="6" applyFont="1" applyFill="1" applyBorder="1" applyAlignment="1">
      <alignment horizontal="left" vertical="top" wrapText="1"/>
    </xf>
    <xf numFmtId="0" fontId="5" fillId="0" borderId="22" xfId="0" applyFont="1" applyBorder="1" applyAlignment="1">
      <alignment horizontal="left" vertical="top" wrapText="1"/>
    </xf>
    <xf numFmtId="0" fontId="5" fillId="0" borderId="6" xfId="0" applyFont="1" applyBorder="1" applyAlignment="1">
      <alignment horizontal="left" vertical="top" wrapText="1"/>
    </xf>
    <xf numFmtId="0" fontId="5" fillId="0" borderId="14" xfId="0" applyFont="1" applyBorder="1" applyAlignment="1">
      <alignment horizontal="left" vertical="top" wrapText="1"/>
    </xf>
    <xf numFmtId="0" fontId="5" fillId="0" borderId="36" xfId="0" applyFont="1" applyBorder="1" applyAlignment="1">
      <alignment horizontal="left" vertical="top" wrapText="1"/>
    </xf>
    <xf numFmtId="0" fontId="5" fillId="0" borderId="37" xfId="0" applyFont="1" applyBorder="1" applyAlignment="1">
      <alignment horizontal="left" vertical="top" wrapText="1"/>
    </xf>
    <xf numFmtId="0" fontId="5" fillId="0" borderId="21" xfId="0" applyFont="1" applyBorder="1" applyAlignment="1">
      <alignment horizontal="left" vertical="top" wrapText="1" readingOrder="1"/>
    </xf>
    <xf numFmtId="0" fontId="5" fillId="0" borderId="22" xfId="0" applyFont="1" applyBorder="1" applyAlignment="1">
      <alignment horizontal="left" vertical="top" wrapText="1" readingOrder="1"/>
    </xf>
    <xf numFmtId="0" fontId="5" fillId="0" borderId="23" xfId="0" applyFont="1" applyBorder="1" applyAlignment="1">
      <alignment horizontal="left" vertical="top" wrapText="1" readingOrder="1"/>
    </xf>
    <xf numFmtId="0" fontId="5" fillId="0" borderId="6" xfId="0" applyFont="1" applyBorder="1" applyAlignment="1">
      <alignment horizontal="center" vertical="top" wrapText="1"/>
    </xf>
    <xf numFmtId="0" fontId="5" fillId="0" borderId="14" xfId="0" applyFont="1" applyBorder="1" applyAlignment="1">
      <alignment horizontal="center" vertical="top" wrapText="1"/>
    </xf>
    <xf numFmtId="0" fontId="5" fillId="0" borderId="6" xfId="0" applyFont="1" applyBorder="1" applyAlignment="1">
      <alignment vertical="top" wrapText="1"/>
    </xf>
    <xf numFmtId="0" fontId="5" fillId="0" borderId="38"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16" xfId="0" applyFont="1" applyBorder="1" applyAlignment="1">
      <alignment horizontal="left" vertical="top" wrapText="1"/>
    </xf>
    <xf numFmtId="0" fontId="5" fillId="0" borderId="19" xfId="0" applyFont="1" applyBorder="1" applyAlignment="1">
      <alignment horizontal="left" vertical="top" wrapText="1"/>
    </xf>
    <xf numFmtId="0" fontId="5" fillId="0" borderId="16" xfId="0" applyFont="1" applyBorder="1" applyAlignment="1">
      <alignment horizontal="left" vertical="top" wrapText="1" readingOrder="1"/>
    </xf>
    <xf numFmtId="0" fontId="5" fillId="0" borderId="17" xfId="0" applyFont="1" applyBorder="1" applyAlignment="1">
      <alignment horizontal="left" vertical="top" wrapText="1" readingOrder="1"/>
    </xf>
    <xf numFmtId="0" fontId="5" fillId="0" borderId="19" xfId="0" applyFont="1" applyBorder="1" applyAlignment="1">
      <alignment horizontal="left" vertical="top" wrapText="1" readingOrder="1"/>
    </xf>
    <xf numFmtId="0" fontId="5" fillId="0" borderId="17" xfId="0" applyFont="1" applyBorder="1" applyAlignment="1">
      <alignment horizontal="left" vertical="top" wrapText="1"/>
    </xf>
    <xf numFmtId="0" fontId="5" fillId="0" borderId="2" xfId="0" applyFont="1" applyBorder="1" applyAlignment="1">
      <alignment horizontal="left" vertical="top" wrapText="1"/>
    </xf>
    <xf numFmtId="0" fontId="5" fillId="0" borderId="13" xfId="0" applyFont="1" applyBorder="1" applyAlignment="1">
      <alignment horizontal="left" vertical="top" wrapText="1"/>
    </xf>
    <xf numFmtId="0" fontId="3" fillId="9" borderId="32" xfId="5" applyFill="1" applyBorder="1" applyAlignment="1">
      <alignment horizontal="left" vertical="center" wrapText="1"/>
    </xf>
    <xf numFmtId="0" fontId="3" fillId="9" borderId="4" xfId="5" applyFill="1" applyBorder="1" applyAlignment="1">
      <alignment horizontal="left" vertical="center" wrapText="1"/>
    </xf>
    <xf numFmtId="0" fontId="3" fillId="9" borderId="33" xfId="5" applyFill="1" applyBorder="1" applyAlignment="1">
      <alignment horizontal="left" vertical="center" wrapText="1"/>
    </xf>
    <xf numFmtId="0" fontId="3" fillId="9" borderId="7" xfId="5" applyFill="1" applyBorder="1" applyAlignment="1">
      <alignment horizontal="left" vertical="center" wrapText="1"/>
    </xf>
    <xf numFmtId="0" fontId="3" fillId="9" borderId="34" xfId="5" applyFill="1" applyBorder="1" applyAlignment="1">
      <alignment horizontal="left" vertical="center" wrapText="1"/>
    </xf>
    <xf numFmtId="0" fontId="3" fillId="9" borderId="35" xfId="5" applyFill="1" applyBorder="1" applyAlignment="1">
      <alignment horizontal="left" vertical="center" wrapText="1"/>
    </xf>
    <xf numFmtId="0" fontId="0" fillId="8" borderId="28" xfId="0" applyFill="1" applyBorder="1" applyAlignment="1">
      <alignment horizontal="center" vertical="center"/>
    </xf>
    <xf numFmtId="0" fontId="0" fillId="8" borderId="22" xfId="0" applyFill="1" applyBorder="1" applyAlignment="1">
      <alignment horizontal="center" vertical="center"/>
    </xf>
    <xf numFmtId="0" fontId="0" fillId="8" borderId="29" xfId="0" applyFill="1" applyBorder="1" applyAlignment="1">
      <alignment horizontal="center" vertical="center"/>
    </xf>
    <xf numFmtId="0" fontId="0" fillId="8" borderId="30" xfId="0" applyFill="1" applyBorder="1" applyAlignment="1">
      <alignment horizontal="center" vertical="center"/>
    </xf>
    <xf numFmtId="0" fontId="0" fillId="8" borderId="11" xfId="0" applyFill="1" applyBorder="1" applyAlignment="1">
      <alignment horizontal="center" vertical="center"/>
    </xf>
    <xf numFmtId="0" fontId="0" fillId="8" borderId="12" xfId="0" applyFill="1" applyBorder="1" applyAlignment="1">
      <alignment horizontal="center" vertical="center"/>
    </xf>
    <xf numFmtId="0" fontId="0" fillId="4" borderId="1" xfId="4" applyFont="1" applyBorder="1" applyAlignment="1">
      <alignment horizontal="center" vertical="center"/>
    </xf>
    <xf numFmtId="0" fontId="0" fillId="4" borderId="5" xfId="4" applyFont="1" applyBorder="1" applyAlignment="1">
      <alignment horizontal="center" vertical="center"/>
    </xf>
    <xf numFmtId="0" fontId="0" fillId="4" borderId="2" xfId="4" applyFont="1" applyBorder="1" applyAlignment="1">
      <alignment horizontal="center" vertical="center" wrapText="1"/>
    </xf>
    <xf numFmtId="0" fontId="0" fillId="4" borderId="6" xfId="4" applyFont="1" applyBorder="1" applyAlignment="1">
      <alignment horizontal="center" vertical="center" wrapText="1"/>
    </xf>
    <xf numFmtId="0" fontId="5" fillId="4" borderId="16" xfId="4" applyFont="1" applyBorder="1" applyAlignment="1">
      <alignment horizontal="center" vertical="top" wrapText="1"/>
    </xf>
    <xf numFmtId="0" fontId="5" fillId="4" borderId="17" xfId="4" applyFont="1" applyBorder="1" applyAlignment="1">
      <alignment horizontal="center" vertical="top" wrapText="1"/>
    </xf>
    <xf numFmtId="0" fontId="5" fillId="4" borderId="19" xfId="4" applyFont="1" applyBorder="1" applyAlignment="1">
      <alignment horizontal="center" vertical="top" wrapText="1"/>
    </xf>
    <xf numFmtId="0" fontId="0" fillId="4" borderId="2" xfId="4" applyFont="1" applyBorder="1" applyAlignment="1">
      <alignment horizontal="center" vertical="top"/>
    </xf>
    <xf numFmtId="0" fontId="0" fillId="4" borderId="13" xfId="4" applyFont="1" applyBorder="1" applyAlignment="1">
      <alignment horizontal="center" vertical="top"/>
    </xf>
    <xf numFmtId="0" fontId="0" fillId="3" borderId="21" xfId="3" applyFont="1" applyBorder="1" applyAlignment="1">
      <alignment horizontal="center" wrapText="1"/>
    </xf>
    <xf numFmtId="0" fontId="0" fillId="3" borderId="22" xfId="3" applyFont="1" applyBorder="1" applyAlignment="1">
      <alignment horizontal="center" wrapText="1"/>
    </xf>
    <xf numFmtId="0" fontId="0" fillId="3" borderId="23" xfId="3" applyFont="1" applyBorder="1" applyAlignment="1">
      <alignment horizontal="center" wrapText="1"/>
    </xf>
    <xf numFmtId="0" fontId="0" fillId="3" borderId="6" xfId="3" applyFont="1" applyBorder="1" applyAlignment="1">
      <alignment horizontal="center" wrapText="1"/>
    </xf>
    <xf numFmtId="0" fontId="0" fillId="3" borderId="14" xfId="3" applyFont="1" applyBorder="1" applyAlignment="1">
      <alignment horizontal="center" wrapText="1"/>
    </xf>
    <xf numFmtId="0" fontId="3" fillId="9" borderId="5" xfId="5" applyFill="1" applyBorder="1" applyAlignment="1">
      <alignment horizontal="left" vertical="center" wrapText="1"/>
    </xf>
    <xf numFmtId="0" fontId="3" fillId="9" borderId="14" xfId="5" applyFill="1" applyBorder="1" applyAlignment="1">
      <alignment horizontal="left" vertical="center" wrapText="1"/>
    </xf>
    <xf numFmtId="0" fontId="0" fillId="8" borderId="28" xfId="0" applyFill="1" applyBorder="1" applyAlignment="1">
      <alignment horizontal="center" vertical="center" wrapText="1"/>
    </xf>
    <xf numFmtId="0" fontId="0" fillId="8" borderId="22" xfId="0" applyFill="1" applyBorder="1" applyAlignment="1">
      <alignment horizontal="center" vertical="center" wrapText="1"/>
    </xf>
    <xf numFmtId="0" fontId="0" fillId="8" borderId="29" xfId="0" applyFill="1" applyBorder="1" applyAlignment="1">
      <alignment horizontal="center" vertical="center" wrapText="1"/>
    </xf>
    <xf numFmtId="0" fontId="0" fillId="0" borderId="28" xfId="0" applyBorder="1" applyAlignment="1">
      <alignment horizontal="center" vertical="center" wrapText="1"/>
    </xf>
    <xf numFmtId="0" fontId="0" fillId="0" borderId="22" xfId="0" applyBorder="1" applyAlignment="1">
      <alignment horizontal="center" vertical="center" wrapText="1"/>
    </xf>
    <xf numFmtId="0" fontId="0" fillId="0" borderId="29" xfId="0" applyBorder="1" applyAlignment="1">
      <alignment horizontal="center" vertical="center" wrapText="1"/>
    </xf>
    <xf numFmtId="0" fontId="3" fillId="9" borderId="8" xfId="5" applyFill="1" applyBorder="1" applyAlignment="1">
      <alignment horizontal="left" vertical="center" wrapText="1"/>
    </xf>
    <xf numFmtId="0" fontId="3" fillId="9" borderId="15" xfId="5" applyFill="1" applyBorder="1" applyAlignment="1">
      <alignment horizontal="left" vertical="center" wrapText="1"/>
    </xf>
    <xf numFmtId="0" fontId="5" fillId="0" borderId="28"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9" xfId="0" applyFont="1" applyBorder="1" applyAlignment="1">
      <alignment vertical="top" wrapText="1"/>
    </xf>
    <xf numFmtId="0" fontId="5" fillId="0" borderId="15" xfId="0" applyFont="1" applyBorder="1" applyAlignment="1">
      <alignment vertical="top" wrapText="1"/>
    </xf>
    <xf numFmtId="0" fontId="13" fillId="0" borderId="0" xfId="0" applyFont="1" applyAlignment="1">
      <alignment horizontal="left" vertical="top" wrapText="1"/>
    </xf>
    <xf numFmtId="0" fontId="3" fillId="9" borderId="1" xfId="2" applyFill="1" applyBorder="1" applyAlignment="1">
      <alignment horizontal="left" vertical="center" wrapText="1"/>
    </xf>
    <xf numFmtId="0" fontId="3" fillId="9" borderId="13" xfId="2" applyFill="1" applyBorder="1" applyAlignment="1">
      <alignment horizontal="left" vertical="center" wrapText="1"/>
    </xf>
    <xf numFmtId="0" fontId="3" fillId="2" borderId="27" xfId="2" applyBorder="1" applyAlignment="1">
      <alignment horizontal="center" vertical="center" wrapText="1"/>
    </xf>
    <xf numFmtId="0" fontId="3" fillId="2" borderId="17" xfId="2" applyBorder="1" applyAlignment="1">
      <alignment horizontal="center" vertical="center" wrapText="1"/>
    </xf>
    <xf numFmtId="0" fontId="3" fillId="2" borderId="18" xfId="2" applyBorder="1" applyAlignment="1">
      <alignment horizontal="center" vertical="center" wrapText="1"/>
    </xf>
    <xf numFmtId="0" fontId="5" fillId="0" borderId="14" xfId="0" applyFont="1" applyBorder="1" applyAlignment="1">
      <alignment vertical="top" wrapText="1"/>
    </xf>
    <xf numFmtId="0" fontId="5" fillId="0" borderId="6" xfId="0" applyFont="1" applyBorder="1" applyAlignment="1">
      <alignment vertical="top" wrapText="1" readingOrder="1"/>
    </xf>
    <xf numFmtId="0" fontId="5" fillId="0" borderId="6" xfId="6" applyFont="1" applyFill="1" applyBorder="1" applyAlignment="1">
      <alignment horizontal="left" vertical="top" wrapText="1"/>
    </xf>
    <xf numFmtId="0" fontId="5" fillId="0" borderId="5" xfId="0" applyFont="1" applyBorder="1" applyAlignment="1">
      <alignment horizontal="center" vertical="center"/>
    </xf>
    <xf numFmtId="0" fontId="3" fillId="9" borderId="5" xfId="7" applyFont="1" applyFill="1" applyBorder="1" applyAlignment="1">
      <alignment horizontal="left" vertical="center" wrapText="1"/>
    </xf>
    <xf numFmtId="0" fontId="3" fillId="9" borderId="14" xfId="7" applyFont="1" applyFill="1" applyBorder="1" applyAlignment="1">
      <alignment horizontal="left" vertical="center" wrapText="1"/>
    </xf>
    <xf numFmtId="0" fontId="3" fillId="9" borderId="8" xfId="7" applyFont="1" applyFill="1" applyBorder="1" applyAlignment="1">
      <alignment horizontal="left" vertical="top" wrapText="1"/>
    </xf>
    <xf numFmtId="0" fontId="3" fillId="9" borderId="15" xfId="7" applyFont="1" applyFill="1" applyBorder="1" applyAlignment="1">
      <alignment horizontal="left" vertical="top" wrapText="1"/>
    </xf>
    <xf numFmtId="0" fontId="0" fillId="0" borderId="3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5" fillId="4" borderId="2" xfId="4" applyFont="1" applyBorder="1" applyAlignment="1">
      <alignment horizontal="center" vertical="center" wrapText="1"/>
    </xf>
    <xf numFmtId="0" fontId="5" fillId="0" borderId="10" xfId="0" applyFont="1" applyBorder="1" applyAlignment="1">
      <alignment vertical="top" wrapText="1" readingOrder="1"/>
    </xf>
    <xf numFmtId="0" fontId="5" fillId="0" borderId="11" xfId="0" applyFont="1" applyBorder="1" applyAlignment="1">
      <alignment vertical="top" wrapText="1" readingOrder="1"/>
    </xf>
    <xf numFmtId="0" fontId="5" fillId="0" borderId="31" xfId="0" applyFont="1" applyBorder="1" applyAlignment="1">
      <alignment vertical="top" wrapText="1" readingOrder="1"/>
    </xf>
    <xf numFmtId="0" fontId="3" fillId="9" borderId="1" xfId="2" applyFont="1" applyFill="1" applyBorder="1" applyAlignment="1">
      <alignment horizontal="left" vertical="center" wrapText="1"/>
    </xf>
    <xf numFmtId="0" fontId="3" fillId="9" borderId="13" xfId="2" applyFont="1" applyFill="1" applyBorder="1" applyAlignment="1">
      <alignment horizontal="left" vertical="center" wrapText="1"/>
    </xf>
    <xf numFmtId="0" fontId="5" fillId="0" borderId="24" xfId="0" applyFont="1" applyBorder="1" applyAlignment="1">
      <alignment horizontal="center" vertical="center"/>
    </xf>
    <xf numFmtId="0" fontId="5" fillId="0" borderId="8" xfId="0" applyFont="1" applyBorder="1" applyAlignment="1">
      <alignment horizontal="center" vertical="center"/>
    </xf>
    <xf numFmtId="0" fontId="5" fillId="0" borderId="21" xfId="0" applyFont="1" applyBorder="1" applyAlignment="1">
      <alignment vertical="top" wrapText="1" readingOrder="1"/>
    </xf>
    <xf numFmtId="0" fontId="5" fillId="0" borderId="22" xfId="0" applyFont="1" applyBorder="1" applyAlignment="1">
      <alignment vertical="top" wrapText="1" readingOrder="1"/>
    </xf>
    <xf numFmtId="0" fontId="5" fillId="0" borderId="23" xfId="0" applyFont="1" applyBorder="1" applyAlignment="1">
      <alignment vertical="top" wrapText="1" readingOrder="1"/>
    </xf>
    <xf numFmtId="0" fontId="5" fillId="0" borderId="21" xfId="0" applyFont="1" applyBorder="1" applyAlignment="1">
      <alignment vertical="top" wrapText="1"/>
    </xf>
    <xf numFmtId="0" fontId="5" fillId="0" borderId="22" xfId="0" applyFont="1" applyBorder="1" applyAlignment="1">
      <alignment vertical="top" wrapText="1"/>
    </xf>
    <xf numFmtId="0" fontId="5" fillId="0" borderId="23" xfId="0" applyFont="1" applyBorder="1" applyAlignment="1">
      <alignment vertical="top" wrapText="1"/>
    </xf>
    <xf numFmtId="0" fontId="5" fillId="0" borderId="29" xfId="0" applyFont="1" applyBorder="1" applyAlignment="1">
      <alignment horizontal="left" vertical="top" wrapText="1"/>
    </xf>
    <xf numFmtId="0" fontId="3" fillId="9" borderId="6" xfId="7" applyFont="1" applyFill="1" applyBorder="1" applyAlignment="1">
      <alignment horizontal="left" vertical="center" wrapText="1"/>
    </xf>
    <xf numFmtId="9" fontId="0" fillId="0" borderId="6" xfId="0" applyNumberFormat="1" applyBorder="1" applyAlignment="1">
      <alignment horizontal="center" vertical="center" wrapText="1"/>
    </xf>
    <xf numFmtId="0" fontId="0" fillId="0" borderId="6" xfId="0" applyBorder="1" applyAlignment="1">
      <alignment horizontal="center" vertical="center" wrapText="1"/>
    </xf>
    <xf numFmtId="0" fontId="0" fillId="0" borderId="14" xfId="0" applyBorder="1" applyAlignment="1">
      <alignment horizontal="center" vertical="center" wrapText="1"/>
    </xf>
    <xf numFmtId="0" fontId="3" fillId="9" borderId="8" xfId="7" applyFont="1" applyFill="1" applyBorder="1" applyAlignment="1">
      <alignment horizontal="left" vertical="center" wrapText="1"/>
    </xf>
    <xf numFmtId="0" fontId="3" fillId="9" borderId="9" xfId="7" applyFont="1" applyFill="1" applyBorder="1" applyAlignment="1">
      <alignment horizontal="left" vertical="center" wrapText="1"/>
    </xf>
    <xf numFmtId="0" fontId="0" fillId="0" borderId="9" xfId="0" applyBorder="1" applyAlignment="1">
      <alignment horizontal="center" vertical="center" wrapText="1"/>
    </xf>
    <xf numFmtId="0" fontId="0" fillId="0" borderId="15" xfId="0" applyBorder="1" applyAlignment="1">
      <alignment horizontal="center" vertical="center" wrapText="1"/>
    </xf>
    <xf numFmtId="0" fontId="5" fillId="0" borderId="9" xfId="0" applyFont="1" applyBorder="1" applyAlignment="1">
      <alignment vertical="top"/>
    </xf>
    <xf numFmtId="0" fontId="3" fillId="9" borderId="2" xfId="2" applyFont="1" applyFill="1" applyBorder="1" applyAlignment="1">
      <alignment horizontal="left" vertical="center" wrapText="1"/>
    </xf>
    <xf numFmtId="0" fontId="3" fillId="2" borderId="2" xfId="2" applyBorder="1" applyAlignment="1">
      <alignment horizontal="center" vertical="center" wrapText="1"/>
    </xf>
    <xf numFmtId="0" fontId="3" fillId="2" borderId="13" xfId="2"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left" vertical="top" wrapText="1" readingOrder="1"/>
    </xf>
    <xf numFmtId="0" fontId="5" fillId="4" borderId="1" xfId="4" applyFont="1" applyBorder="1" applyAlignment="1">
      <alignment horizontal="center" vertical="center"/>
    </xf>
    <xf numFmtId="0" fontId="5" fillId="4" borderId="5" xfId="4" applyFont="1" applyBorder="1" applyAlignment="1">
      <alignment horizontal="center" vertical="center"/>
    </xf>
    <xf numFmtId="0" fontId="5" fillId="4" borderId="6" xfId="4" applyFont="1" applyBorder="1" applyAlignment="1">
      <alignment horizontal="center" vertical="center" wrapText="1"/>
    </xf>
    <xf numFmtId="0" fontId="5" fillId="4" borderId="2" xfId="4" applyFont="1" applyBorder="1" applyAlignment="1">
      <alignment horizontal="center" vertical="top" wrapText="1"/>
    </xf>
    <xf numFmtId="0" fontId="5" fillId="4" borderId="2" xfId="4" applyFont="1" applyBorder="1" applyAlignment="1">
      <alignment horizontal="center" vertical="top"/>
    </xf>
    <xf numFmtId="0" fontId="5" fillId="4" borderId="13" xfId="4" applyFont="1" applyBorder="1" applyAlignment="1">
      <alignment horizontal="center" vertical="top"/>
    </xf>
    <xf numFmtId="0" fontId="5" fillId="3" borderId="6" xfId="3" applyFont="1" applyBorder="1" applyAlignment="1">
      <alignment horizontal="center" wrapText="1"/>
    </xf>
    <xf numFmtId="0" fontId="5" fillId="3" borderId="14" xfId="3" applyFont="1" applyBorder="1" applyAlignment="1">
      <alignment horizontal="center" wrapText="1"/>
    </xf>
    <xf numFmtId="0" fontId="2" fillId="2" borderId="2" xfId="2" applyFont="1" applyBorder="1" applyAlignment="1">
      <alignment horizontal="center" vertical="center" wrapText="1"/>
    </xf>
    <xf numFmtId="0" fontId="2" fillId="2" borderId="13" xfId="2" applyFont="1" applyBorder="1" applyAlignment="1">
      <alignment horizontal="center" vertical="center" wrapText="1"/>
    </xf>
    <xf numFmtId="0" fontId="1" fillId="0" borderId="32" xfId="6" applyFont="1" applyFill="1" applyBorder="1" applyAlignment="1">
      <alignment horizontal="left" vertical="top" wrapText="1"/>
    </xf>
    <xf numFmtId="0" fontId="1" fillId="0" borderId="3" xfId="6" applyFont="1" applyFill="1" applyBorder="1" applyAlignment="1">
      <alignment horizontal="left" vertical="top" wrapText="1"/>
    </xf>
    <xf numFmtId="0" fontId="1" fillId="0" borderId="4" xfId="6" applyFont="1" applyFill="1" applyBorder="1" applyAlignment="1">
      <alignment horizontal="left" vertical="top" wrapText="1"/>
    </xf>
    <xf numFmtId="0" fontId="1" fillId="0" borderId="34" xfId="6" applyFont="1" applyFill="1" applyBorder="1" applyAlignment="1">
      <alignment horizontal="left" vertical="top" wrapText="1"/>
    </xf>
    <xf numFmtId="0" fontId="1" fillId="0" borderId="39" xfId="6" applyFont="1" applyFill="1" applyBorder="1" applyAlignment="1">
      <alignment horizontal="left" vertical="top" wrapText="1"/>
    </xf>
    <xf numFmtId="0" fontId="1" fillId="0" borderId="35" xfId="6" applyFont="1" applyFill="1" applyBorder="1" applyAlignment="1">
      <alignment horizontal="left" vertical="top" wrapText="1"/>
    </xf>
    <xf numFmtId="0" fontId="5" fillId="0" borderId="32" xfId="6" applyFont="1" applyFill="1" applyBorder="1" applyAlignment="1">
      <alignment horizontal="left" vertical="top" wrapText="1"/>
    </xf>
    <xf numFmtId="0" fontId="5" fillId="0" borderId="3" xfId="6" applyFont="1" applyFill="1" applyBorder="1" applyAlignment="1">
      <alignment horizontal="left" vertical="top" wrapText="1"/>
    </xf>
    <xf numFmtId="0" fontId="5" fillId="0" borderId="4" xfId="6" applyFont="1" applyFill="1" applyBorder="1" applyAlignment="1">
      <alignment horizontal="left" vertical="top" wrapText="1"/>
    </xf>
    <xf numFmtId="0" fontId="0" fillId="0" borderId="33" xfId="0" applyBorder="1" applyAlignment="1">
      <alignment horizontal="center"/>
    </xf>
    <xf numFmtId="0" fontId="0" fillId="0" borderId="0" xfId="0" applyBorder="1" applyAlignment="1">
      <alignment horizontal="center"/>
    </xf>
    <xf numFmtId="0" fontId="1" fillId="0" borderId="6" xfId="0" applyFont="1" applyBorder="1" applyAlignment="1">
      <alignment horizontal="left"/>
    </xf>
    <xf numFmtId="10" fontId="1" fillId="0" borderId="6" xfId="0" applyNumberFormat="1" applyFont="1" applyBorder="1" applyAlignment="1">
      <alignment horizontal="center" vertical="top" wrapText="1"/>
    </xf>
    <xf numFmtId="10" fontId="1" fillId="8" borderId="6" xfId="0" applyNumberFormat="1" applyFont="1" applyFill="1" applyBorder="1" applyAlignment="1">
      <alignment horizontal="center"/>
    </xf>
    <xf numFmtId="10" fontId="1" fillId="8" borderId="14" xfId="0" applyNumberFormat="1" applyFont="1" applyFill="1" applyBorder="1" applyAlignment="1">
      <alignment horizontal="center"/>
    </xf>
    <xf numFmtId="0" fontId="1" fillId="0" borderId="9" xfId="0" applyFont="1" applyBorder="1" applyAlignment="1">
      <alignment horizontal="left"/>
    </xf>
    <xf numFmtId="10" fontId="1" fillId="0" borderId="9" xfId="0" applyNumberFormat="1" applyFont="1" applyBorder="1" applyAlignment="1">
      <alignment horizontal="center" vertical="top" wrapText="1"/>
    </xf>
    <xf numFmtId="10" fontId="1" fillId="8" borderId="9" xfId="0" applyNumberFormat="1" applyFont="1" applyFill="1" applyBorder="1" applyAlignment="1">
      <alignment horizontal="center"/>
    </xf>
    <xf numFmtId="10" fontId="1" fillId="8" borderId="15" xfId="0" applyNumberFormat="1" applyFont="1" applyFill="1" applyBorder="1" applyAlignment="1">
      <alignment horizontal="center"/>
    </xf>
    <xf numFmtId="0" fontId="1" fillId="0" borderId="6" xfId="0" applyFont="1" applyBorder="1" applyAlignment="1">
      <alignment horizontal="left" wrapText="1"/>
    </xf>
    <xf numFmtId="10" fontId="1" fillId="8" borderId="6" xfId="0" applyNumberFormat="1" applyFont="1" applyFill="1" applyBorder="1" applyAlignment="1">
      <alignment horizontal="center" wrapText="1"/>
    </xf>
    <xf numFmtId="10" fontId="1" fillId="8" borderId="14" xfId="0" applyNumberFormat="1" applyFont="1" applyFill="1" applyBorder="1" applyAlignment="1">
      <alignment horizontal="center" wrapText="1"/>
    </xf>
    <xf numFmtId="0" fontId="1" fillId="8" borderId="6" xfId="0" applyFont="1" applyFill="1" applyBorder="1" applyAlignment="1">
      <alignment horizontal="center"/>
    </xf>
    <xf numFmtId="0" fontId="1" fillId="8" borderId="14" xfId="0" applyFont="1" applyFill="1" applyBorder="1" applyAlignment="1">
      <alignment horizontal="center"/>
    </xf>
    <xf numFmtId="0" fontId="1" fillId="8" borderId="6" xfId="0" applyFont="1" applyFill="1" applyBorder="1" applyAlignment="1">
      <alignment horizontal="center" wrapText="1"/>
    </xf>
    <xf numFmtId="0" fontId="1" fillId="8" borderId="14" xfId="0" applyFont="1" applyFill="1" applyBorder="1" applyAlignment="1">
      <alignment horizontal="center" wrapText="1"/>
    </xf>
    <xf numFmtId="0" fontId="3" fillId="2" borderId="5" xfId="2" applyFont="1" applyBorder="1" applyAlignment="1">
      <alignment horizontal="left" vertical="center" wrapText="1"/>
    </xf>
    <xf numFmtId="0" fontId="3" fillId="2" borderId="6" xfId="2" applyFont="1" applyBorder="1" applyAlignment="1">
      <alignment horizontal="left" vertical="center" wrapText="1"/>
    </xf>
    <xf numFmtId="0" fontId="3" fillId="2" borderId="6" xfId="2" applyFont="1" applyBorder="1" applyAlignment="1">
      <alignment horizontal="center" vertical="center" wrapText="1"/>
    </xf>
    <xf numFmtId="0" fontId="3" fillId="2" borderId="14" xfId="2" applyFont="1" applyBorder="1" applyAlignment="1">
      <alignment horizontal="center" vertical="center" wrapText="1"/>
    </xf>
    <xf numFmtId="0" fontId="5" fillId="0" borderId="9" xfId="0" applyFont="1" applyBorder="1" applyAlignment="1">
      <alignment horizontal="center" vertical="center" wrapText="1"/>
    </xf>
    <xf numFmtId="0" fontId="5" fillId="0" borderId="15" xfId="0" applyFont="1" applyBorder="1" applyAlignment="1">
      <alignment horizontal="center" vertical="center" wrapText="1"/>
    </xf>
    <xf numFmtId="0" fontId="3" fillId="2" borderId="1" xfId="2" applyFont="1" applyBorder="1" applyAlignment="1">
      <alignment horizontal="left" vertical="top"/>
    </xf>
    <xf numFmtId="0" fontId="3" fillId="2" borderId="5" xfId="2" applyFont="1" applyBorder="1" applyAlignment="1">
      <alignment horizontal="left" vertical="top"/>
    </xf>
    <xf numFmtId="0" fontId="3" fillId="2" borderId="2" xfId="2" applyFont="1" applyBorder="1" applyAlignment="1">
      <alignment horizontal="left" vertical="top" wrapText="1"/>
    </xf>
    <xf numFmtId="0" fontId="3" fillId="2" borderId="6" xfId="2" applyFont="1" applyBorder="1" applyAlignment="1">
      <alignment horizontal="left" vertical="top" wrapText="1"/>
    </xf>
    <xf numFmtId="0" fontId="3" fillId="2" borderId="2" xfId="2" applyFont="1" applyBorder="1" applyAlignment="1">
      <alignment horizontal="center" vertical="top"/>
    </xf>
    <xf numFmtId="0" fontId="3" fillId="2" borderId="13" xfId="2" applyFont="1" applyBorder="1" applyAlignment="1">
      <alignment horizontal="center" vertical="top"/>
    </xf>
    <xf numFmtId="0" fontId="3" fillId="2" borderId="6" xfId="2" applyFont="1" applyBorder="1" applyAlignment="1">
      <alignment horizontal="center" vertical="top" wrapText="1"/>
    </xf>
    <xf numFmtId="0" fontId="3" fillId="2" borderId="14" xfId="2" applyFont="1" applyBorder="1" applyAlignment="1">
      <alignment horizontal="center" vertical="top" wrapText="1"/>
    </xf>
    <xf numFmtId="0" fontId="11" fillId="0" borderId="0" xfId="0" applyFont="1" applyAlignment="1">
      <alignment horizontal="center" vertical="center"/>
    </xf>
    <xf numFmtId="0" fontId="12" fillId="0" borderId="0" xfId="0" applyFont="1" applyAlignment="1">
      <alignment horizontal="center" vertical="center"/>
    </xf>
    <xf numFmtId="0" fontId="16" fillId="0" borderId="0" xfId="0" applyFont="1" applyAlignment="1">
      <alignment horizontal="center"/>
    </xf>
    <xf numFmtId="0" fontId="13" fillId="0" borderId="0" xfId="0" applyFont="1" applyAlignment="1">
      <alignment horizontal="left" vertical="center"/>
    </xf>
    <xf numFmtId="0" fontId="3" fillId="2" borderId="1" xfId="2" applyFont="1" applyBorder="1" applyAlignment="1">
      <alignment horizontal="left" vertical="center" wrapText="1"/>
    </xf>
    <xf numFmtId="0" fontId="3" fillId="2" borderId="2" xfId="2" applyFont="1" applyBorder="1" applyAlignment="1">
      <alignment horizontal="left" vertical="center" wrapText="1"/>
    </xf>
    <xf numFmtId="0" fontId="3" fillId="2" borderId="2" xfId="2" applyFont="1" applyBorder="1" applyAlignment="1">
      <alignment horizontal="center" vertical="center" wrapText="1"/>
    </xf>
    <xf numFmtId="0" fontId="3" fillId="2" borderId="13" xfId="2" applyFont="1" applyBorder="1" applyAlignment="1">
      <alignment horizontal="center" vertical="center" wrapText="1"/>
    </xf>
    <xf numFmtId="0" fontId="17" fillId="0" borderId="0" xfId="0" applyFont="1" applyAlignment="1">
      <alignment horizontal="left"/>
    </xf>
    <xf numFmtId="164" fontId="0" fillId="0" borderId="0" xfId="0" applyNumberFormat="1"/>
    <xf numFmtId="0" fontId="18" fillId="0" borderId="0" xfId="0" applyFont="1" applyAlignment="1">
      <alignment horizontal="left"/>
    </xf>
    <xf numFmtId="0" fontId="4" fillId="0" borderId="0" xfId="0" applyFont="1" applyAlignment="1">
      <alignment horizontal="left"/>
    </xf>
    <xf numFmtId="0" fontId="2" fillId="10" borderId="40" xfId="0" applyFont="1" applyFill="1" applyBorder="1" applyAlignment="1">
      <alignment horizontal="left" vertical="center" wrapText="1"/>
    </xf>
    <xf numFmtId="0" fontId="2" fillId="10" borderId="32" xfId="0" applyFont="1" applyFill="1" applyBorder="1" applyAlignment="1">
      <alignment horizontal="left" vertical="center"/>
    </xf>
    <xf numFmtId="0" fontId="2" fillId="10" borderId="32" xfId="0" applyFont="1" applyFill="1" applyBorder="1" applyAlignment="1">
      <alignment horizontal="center" vertical="center"/>
    </xf>
    <xf numFmtId="0" fontId="2" fillId="10" borderId="3" xfId="0" applyFont="1" applyFill="1" applyBorder="1" applyAlignment="1">
      <alignment horizontal="center" vertical="center"/>
    </xf>
    <xf numFmtId="0" fontId="2" fillId="10" borderId="4" xfId="0" applyFont="1" applyFill="1" applyBorder="1" applyAlignment="1">
      <alignment horizontal="center" vertical="center"/>
    </xf>
    <xf numFmtId="0" fontId="2" fillId="10" borderId="4" xfId="0" applyFont="1" applyFill="1" applyBorder="1" applyAlignment="1">
      <alignment horizontal="center" vertical="center"/>
    </xf>
    <xf numFmtId="0" fontId="2" fillId="10" borderId="4" xfId="0" applyFont="1" applyFill="1" applyBorder="1" applyAlignment="1">
      <alignment horizontal="center" vertical="top"/>
    </xf>
    <xf numFmtId="44" fontId="2" fillId="10" borderId="40" xfId="8" applyFont="1" applyFill="1" applyBorder="1" applyAlignment="1">
      <alignment horizontal="center" vertical="center" wrapText="1"/>
    </xf>
    <xf numFmtId="164" fontId="2" fillId="10" borderId="32" xfId="8" applyNumberFormat="1" applyFont="1" applyFill="1" applyBorder="1" applyAlignment="1">
      <alignment horizontal="center" vertical="center" wrapText="1"/>
    </xf>
    <xf numFmtId="0" fontId="0" fillId="0" borderId="0" xfId="0" applyAlignment="1">
      <alignment horizontal="center"/>
    </xf>
    <xf numFmtId="0" fontId="2" fillId="10" borderId="41" xfId="0" applyFont="1" applyFill="1" applyBorder="1" applyAlignment="1">
      <alignment horizontal="left" vertical="center" wrapText="1"/>
    </xf>
    <xf numFmtId="0" fontId="2" fillId="10" borderId="33" xfId="0" applyFont="1" applyFill="1" applyBorder="1" applyAlignment="1">
      <alignment horizontal="left" vertical="center"/>
    </xf>
    <xf numFmtId="0" fontId="22" fillId="10" borderId="33" xfId="0" applyFont="1" applyFill="1" applyBorder="1" applyAlignment="1">
      <alignment horizontal="center" wrapText="1"/>
    </xf>
    <xf numFmtId="0" fontId="22" fillId="10" borderId="0" xfId="0" applyFont="1" applyFill="1" applyAlignment="1">
      <alignment horizontal="center" wrapText="1"/>
    </xf>
    <xf numFmtId="0" fontId="22" fillId="10" borderId="7" xfId="0" applyFont="1" applyFill="1" applyBorder="1" applyAlignment="1">
      <alignment horizontal="center" wrapText="1"/>
    </xf>
    <xf numFmtId="0" fontId="22" fillId="10" borderId="7" xfId="0" applyFont="1" applyFill="1" applyBorder="1" applyAlignment="1">
      <alignment horizontal="center" vertical="top" wrapText="1"/>
    </xf>
    <xf numFmtId="0" fontId="22" fillId="10" borderId="7" xfId="0" applyFont="1" applyFill="1" applyBorder="1" applyAlignment="1">
      <alignment horizontal="center" vertical="top"/>
    </xf>
    <xf numFmtId="0" fontId="22" fillId="10" borderId="7" xfId="0" applyFont="1" applyFill="1" applyBorder="1" applyAlignment="1">
      <alignment horizontal="center"/>
    </xf>
    <xf numFmtId="44" fontId="2" fillId="10" borderId="41" xfId="8" applyFont="1" applyFill="1" applyBorder="1" applyAlignment="1">
      <alignment horizontal="center" vertical="center" wrapText="1"/>
    </xf>
    <xf numFmtId="164" fontId="2" fillId="10" borderId="33" xfId="8"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0" borderId="42" xfId="0" applyBorder="1" applyAlignment="1">
      <alignment horizontal="center" vertical="center" wrapText="1"/>
    </xf>
    <xf numFmtId="0" fontId="0" fillId="0" borderId="2" xfId="0" applyBorder="1" applyAlignment="1">
      <alignment vertical="top" wrapText="1"/>
    </xf>
    <xf numFmtId="0" fontId="0" fillId="0" borderId="2" xfId="0" applyBorder="1" applyAlignment="1">
      <alignment horizontal="center" vertical="center" wrapText="1"/>
    </xf>
    <xf numFmtId="3" fontId="0" fillId="0" borderId="2" xfId="0" applyNumberFormat="1" applyBorder="1" applyAlignment="1">
      <alignment horizontal="center" vertical="center" wrapText="1"/>
    </xf>
    <xf numFmtId="0" fontId="0" fillId="0" borderId="2" xfId="0" applyBorder="1" applyAlignment="1">
      <alignment horizontal="center" vertical="center"/>
    </xf>
    <xf numFmtId="164" fontId="0" fillId="0" borderId="2" xfId="0" applyNumberFormat="1" applyBorder="1"/>
    <xf numFmtId="164" fontId="0" fillId="0" borderId="13" xfId="0" applyNumberFormat="1" applyBorder="1"/>
    <xf numFmtId="0" fontId="0" fillId="0" borderId="5" xfId="0" applyBorder="1" applyAlignment="1">
      <alignment horizontal="center" vertical="center" wrapText="1"/>
    </xf>
    <xf numFmtId="0" fontId="0" fillId="0" borderId="43" xfId="0" applyBorder="1" applyAlignment="1">
      <alignment horizontal="center" vertical="center" wrapText="1"/>
    </xf>
    <xf numFmtId="0" fontId="0" fillId="0" borderId="6" xfId="0" applyBorder="1" applyAlignment="1">
      <alignment vertical="top" wrapText="1"/>
    </xf>
    <xf numFmtId="3" fontId="0" fillId="0" borderId="6" xfId="0" applyNumberFormat="1" applyBorder="1" applyAlignment="1">
      <alignment horizontal="center" vertical="center" wrapText="1"/>
    </xf>
    <xf numFmtId="0" fontId="0" fillId="0" borderId="6" xfId="0" applyBorder="1" applyAlignment="1">
      <alignment horizontal="center" vertical="center"/>
    </xf>
    <xf numFmtId="164" fontId="0" fillId="0" borderId="6" xfId="0" applyNumberFormat="1" applyBorder="1"/>
    <xf numFmtId="164" fontId="0" fillId="0" borderId="14" xfId="0" applyNumberFormat="1" applyBorder="1"/>
    <xf numFmtId="164" fontId="0" fillId="0" borderId="6" xfId="0" applyNumberFormat="1" applyBorder="1" applyAlignment="1">
      <alignment wrapText="1"/>
    </xf>
    <xf numFmtId="0" fontId="0" fillId="0" borderId="6" xfId="0" applyBorder="1" applyAlignment="1">
      <alignment vertical="center" wrapText="1"/>
    </xf>
    <xf numFmtId="0" fontId="0" fillId="0" borderId="20" xfId="0" applyBorder="1" applyAlignment="1">
      <alignment horizontal="center" vertical="center" wrapText="1"/>
    </xf>
    <xf numFmtId="0" fontId="0" fillId="0" borderId="44" xfId="0" applyBorder="1" applyAlignment="1">
      <alignment horizontal="center" vertical="center" wrapText="1"/>
    </xf>
    <xf numFmtId="0" fontId="0" fillId="0" borderId="6" xfId="0" applyBorder="1" applyAlignment="1">
      <alignment wrapText="1"/>
    </xf>
    <xf numFmtId="0" fontId="0" fillId="0" borderId="8" xfId="0" applyBorder="1" applyAlignment="1">
      <alignment horizontal="center" vertical="center" wrapText="1"/>
    </xf>
    <xf numFmtId="0" fontId="0" fillId="11" borderId="9" xfId="0" applyFill="1" applyBorder="1" applyAlignment="1">
      <alignment horizontal="right"/>
    </xf>
    <xf numFmtId="0" fontId="0" fillId="11" borderId="10" xfId="0" applyFill="1" applyBorder="1" applyAlignment="1">
      <alignment horizontal="center" vertical="center"/>
    </xf>
    <xf numFmtId="0" fontId="0" fillId="11" borderId="11" xfId="0" applyFill="1" applyBorder="1" applyAlignment="1">
      <alignment horizontal="center" vertical="center"/>
    </xf>
    <xf numFmtId="0" fontId="0" fillId="11" borderId="31" xfId="0" applyFill="1" applyBorder="1" applyAlignment="1">
      <alignment horizontal="center" vertical="center"/>
    </xf>
    <xf numFmtId="164" fontId="0" fillId="12" borderId="15" xfId="0" applyNumberFormat="1" applyFill="1" applyBorder="1"/>
    <xf numFmtId="0" fontId="0" fillId="0" borderId="42" xfId="0" applyBorder="1" applyAlignment="1">
      <alignment horizontal="center" vertical="center"/>
    </xf>
    <xf numFmtId="0" fontId="0" fillId="0" borderId="2" xfId="0" applyBorder="1" applyAlignment="1">
      <alignment horizontal="left" vertical="top" wrapText="1"/>
    </xf>
    <xf numFmtId="0" fontId="0" fillId="0" borderId="43" xfId="0" applyBorder="1" applyAlignment="1">
      <alignment horizontal="center" vertical="center"/>
    </xf>
    <xf numFmtId="0" fontId="0" fillId="0" borderId="6" xfId="0" applyBorder="1" applyAlignment="1">
      <alignment horizontal="left" vertical="top" wrapText="1"/>
    </xf>
    <xf numFmtId="3" fontId="0" fillId="0" borderId="6" xfId="0" applyNumberFormat="1" applyBorder="1" applyAlignment="1">
      <alignment horizontal="center" vertical="center"/>
    </xf>
    <xf numFmtId="0" fontId="0" fillId="0" borderId="20" xfId="0" applyBorder="1" applyAlignment="1">
      <alignment horizontal="center" vertical="center"/>
    </xf>
    <xf numFmtId="37" fontId="0" fillId="0" borderId="6" xfId="1" applyNumberFormat="1" applyFont="1" applyFill="1" applyBorder="1" applyAlignment="1">
      <alignment horizontal="center" vertical="center"/>
    </xf>
    <xf numFmtId="0" fontId="0" fillId="0" borderId="44" xfId="0" applyBorder="1" applyAlignment="1">
      <alignment horizontal="center" vertical="center"/>
    </xf>
    <xf numFmtId="164" fontId="0" fillId="0" borderId="14" xfId="0" applyNumberFormat="1" applyBorder="1" applyAlignment="1">
      <alignment wrapText="1"/>
    </xf>
    <xf numFmtId="0" fontId="0" fillId="11" borderId="10" xfId="0" applyFill="1" applyBorder="1" applyAlignment="1">
      <alignment horizontal="right"/>
    </xf>
    <xf numFmtId="0" fontId="0" fillId="11" borderId="31" xfId="0" applyFill="1" applyBorder="1" applyAlignment="1">
      <alignment horizontal="right"/>
    </xf>
    <xf numFmtId="0" fontId="0" fillId="0" borderId="2" xfId="0" applyBorder="1" applyAlignment="1">
      <alignment wrapText="1"/>
    </xf>
    <xf numFmtId="165" fontId="0" fillId="0" borderId="13" xfId="1" applyNumberFormat="1" applyFont="1" applyFill="1" applyBorder="1" applyAlignment="1">
      <alignment wrapText="1"/>
    </xf>
    <xf numFmtId="0" fontId="0" fillId="0" borderId="24" xfId="0" applyBorder="1" applyAlignment="1">
      <alignment horizontal="center" vertical="center" wrapText="1"/>
    </xf>
    <xf numFmtId="164" fontId="0" fillId="12" borderId="45" xfId="0" applyNumberFormat="1" applyFill="1" applyBorder="1"/>
    <xf numFmtId="0" fontId="0" fillId="0" borderId="2" xfId="0" applyBorder="1" applyAlignment="1">
      <alignment horizontal="center" vertical="center"/>
    </xf>
    <xf numFmtId="0" fontId="0" fillId="0" borderId="6" xfId="0" applyBorder="1" applyAlignment="1">
      <alignment horizontal="center" vertical="center"/>
    </xf>
    <xf numFmtId="0" fontId="23" fillId="0" borderId="20" xfId="0" applyFont="1" applyBorder="1" applyAlignment="1">
      <alignment horizontal="right"/>
    </xf>
    <xf numFmtId="3" fontId="24" fillId="0" borderId="20" xfId="1" applyNumberFormat="1" applyFont="1" applyFill="1" applyBorder="1" applyAlignment="1">
      <alignment horizontal="center" vertical="center"/>
    </xf>
    <xf numFmtId="3" fontId="24" fillId="0" borderId="20" xfId="0" applyNumberFormat="1" applyFont="1" applyBorder="1" applyAlignment="1">
      <alignment horizontal="center" vertical="center"/>
    </xf>
    <xf numFmtId="3" fontId="24" fillId="0" borderId="20" xfId="0" applyNumberFormat="1" applyFont="1" applyBorder="1"/>
    <xf numFmtId="164" fontId="25" fillId="0" borderId="20" xfId="0" applyNumberFormat="1" applyFont="1" applyBorder="1"/>
    <xf numFmtId="164" fontId="25" fillId="0" borderId="0" xfId="0" applyNumberFormat="1" applyFont="1"/>
  </cellXfs>
  <cellStyles count="9">
    <cellStyle name="20% - Accent4" xfId="6" builtinId="42"/>
    <cellStyle name="40% - Accent1" xfId="3" builtinId="31"/>
    <cellStyle name="60% - Accent1" xfId="4" builtinId="32"/>
    <cellStyle name="60% - Accent4" xfId="7" builtinId="44"/>
    <cellStyle name="Accent1" xfId="2" builtinId="29"/>
    <cellStyle name="Accent4" xfId="5" builtinId="41"/>
    <cellStyle name="Comma" xfId="1" builtinId="3"/>
    <cellStyle name="Currency" xfId="8"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42333</xdr:colOff>
      <xdr:row>46</xdr:row>
      <xdr:rowOff>42333</xdr:rowOff>
    </xdr:from>
    <xdr:to>
      <xdr:col>3</xdr:col>
      <xdr:colOff>175682</xdr:colOff>
      <xdr:row>61</xdr:row>
      <xdr:rowOff>179916</xdr:rowOff>
    </xdr:to>
    <xdr:pic>
      <xdr:nvPicPr>
        <xdr:cNvPr id="2" name="Picture 1">
          <a:extLst>
            <a:ext uri="{FF2B5EF4-FFF2-40B4-BE49-F238E27FC236}">
              <a16:creationId xmlns:a16="http://schemas.microsoft.com/office/drawing/2014/main" id="{62329E2C-65DA-C34B-8B82-75E571BCF04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4933" y="26026533"/>
          <a:ext cx="3549649" cy="3185583"/>
        </a:xfrm>
        <a:prstGeom prst="rect">
          <a:avLst/>
        </a:prstGeom>
        <a:noFill/>
        <a:ln>
          <a:noFill/>
        </a:ln>
      </xdr:spPr>
    </xdr:pic>
    <xdr:clientData/>
  </xdr:twoCellAnchor>
  <xdr:twoCellAnchor editAs="oneCell">
    <xdr:from>
      <xdr:col>4</xdr:col>
      <xdr:colOff>433916</xdr:colOff>
      <xdr:row>46</xdr:row>
      <xdr:rowOff>10584</xdr:rowOff>
    </xdr:from>
    <xdr:to>
      <xdr:col>6</xdr:col>
      <xdr:colOff>391584</xdr:colOff>
      <xdr:row>62</xdr:row>
      <xdr:rowOff>31749</xdr:rowOff>
    </xdr:to>
    <xdr:pic>
      <xdr:nvPicPr>
        <xdr:cNvPr id="3" name="Picture 2">
          <a:extLst>
            <a:ext uri="{FF2B5EF4-FFF2-40B4-BE49-F238E27FC236}">
              <a16:creationId xmlns:a16="http://schemas.microsoft.com/office/drawing/2014/main" id="{9859B931-688E-4F47-8F79-234E259CF41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434416" y="25994784"/>
          <a:ext cx="3272368" cy="3272365"/>
        </a:xfrm>
        <a:prstGeom prst="rect">
          <a:avLst/>
        </a:prstGeom>
        <a:noFill/>
        <a:ln>
          <a:noFill/>
        </a:ln>
      </xdr:spPr>
    </xdr:pic>
    <xdr:clientData/>
  </xdr:twoCellAnchor>
  <xdr:twoCellAnchor editAs="oneCell">
    <xdr:from>
      <xdr:col>7</xdr:col>
      <xdr:colOff>550333</xdr:colOff>
      <xdr:row>45</xdr:row>
      <xdr:rowOff>201083</xdr:rowOff>
    </xdr:from>
    <xdr:to>
      <xdr:col>9</xdr:col>
      <xdr:colOff>651934</xdr:colOff>
      <xdr:row>62</xdr:row>
      <xdr:rowOff>158748</xdr:rowOff>
    </xdr:to>
    <xdr:pic>
      <xdr:nvPicPr>
        <xdr:cNvPr id="4" name="Picture 3" descr="Chart, line chart&#10;&#10;Description automatically generated">
          <a:extLst>
            <a:ext uri="{FF2B5EF4-FFF2-40B4-BE49-F238E27FC236}">
              <a16:creationId xmlns:a16="http://schemas.microsoft.com/office/drawing/2014/main" id="{AA5B6B35-5DB0-C14F-ACD5-D71411C61FAE}"/>
            </a:ext>
          </a:extLst>
        </xdr:cNvPr>
        <xdr:cNvPicPr/>
      </xdr:nvPicPr>
      <xdr:blipFill>
        <a:blip xmlns:r="http://schemas.openxmlformats.org/officeDocument/2006/relationships" r:embed="rId3"/>
        <a:stretch>
          <a:fillRect/>
        </a:stretch>
      </xdr:blipFill>
      <xdr:spPr>
        <a:xfrm>
          <a:off x="8246533" y="25982083"/>
          <a:ext cx="4711701" cy="3412065"/>
        </a:xfrm>
        <a:prstGeom prst="rect">
          <a:avLst/>
        </a:prstGeom>
      </xdr:spPr>
    </xdr:pic>
    <xdr:clientData/>
  </xdr:twoCellAnchor>
  <xdr:twoCellAnchor editAs="oneCell">
    <xdr:from>
      <xdr:col>10</xdr:col>
      <xdr:colOff>127000</xdr:colOff>
      <xdr:row>46</xdr:row>
      <xdr:rowOff>31750</xdr:rowOff>
    </xdr:from>
    <xdr:to>
      <xdr:col>16</xdr:col>
      <xdr:colOff>414867</xdr:colOff>
      <xdr:row>62</xdr:row>
      <xdr:rowOff>169332</xdr:rowOff>
    </xdr:to>
    <xdr:pic>
      <xdr:nvPicPr>
        <xdr:cNvPr id="5" name="Picture 4" descr="Chart, line chart&#10;&#10;Description automatically generated">
          <a:extLst>
            <a:ext uri="{FF2B5EF4-FFF2-40B4-BE49-F238E27FC236}">
              <a16:creationId xmlns:a16="http://schemas.microsoft.com/office/drawing/2014/main" id="{9EB8E60B-6781-D843-A319-A245EF468BAD}"/>
            </a:ext>
          </a:extLst>
        </xdr:cNvPr>
        <xdr:cNvPicPr/>
      </xdr:nvPicPr>
      <xdr:blipFill>
        <a:blip xmlns:r="http://schemas.openxmlformats.org/officeDocument/2006/relationships" r:embed="rId4"/>
        <a:stretch>
          <a:fillRect/>
        </a:stretch>
      </xdr:blipFill>
      <xdr:spPr>
        <a:xfrm>
          <a:off x="13309600" y="26015950"/>
          <a:ext cx="5240867" cy="33887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53427-5921-3246-AE0B-E94E298094DF}">
  <sheetPr>
    <tabColor rgb="FF002060"/>
  </sheetPr>
  <dimension ref="A2:R151"/>
  <sheetViews>
    <sheetView showGridLines="0" tabSelected="1" workbookViewId="0">
      <selection activeCell="E5" sqref="E5"/>
    </sheetView>
  </sheetViews>
  <sheetFormatPr baseColWidth="10" defaultColWidth="8.83203125" defaultRowHeight="16"/>
  <cols>
    <col min="1" max="1" width="6.33203125" customWidth="1"/>
    <col min="2" max="2" width="14.33203125" customWidth="1"/>
    <col min="3" max="3" width="22.5" customWidth="1"/>
    <col min="4" max="4" width="9.33203125" bestFit="1" customWidth="1"/>
    <col min="5" max="5" width="18.5" customWidth="1"/>
    <col min="6" max="6" width="17" customWidth="1"/>
    <col min="7" max="7" width="13" customWidth="1"/>
    <col min="8" max="8" width="29" customWidth="1"/>
    <col min="9" max="9" width="19.5" customWidth="1"/>
    <col min="10" max="10" width="23.5" customWidth="1"/>
  </cols>
  <sheetData>
    <row r="2" spans="2:18" ht="27.75" customHeight="1">
      <c r="B2" s="204" t="s">
        <v>0</v>
      </c>
      <c r="C2" s="204"/>
      <c r="D2" s="204"/>
      <c r="E2" s="204"/>
      <c r="F2" s="204"/>
      <c r="G2" s="204"/>
      <c r="H2" s="204"/>
      <c r="I2" s="204"/>
      <c r="J2" s="204"/>
      <c r="K2" s="204"/>
      <c r="L2" s="204"/>
      <c r="M2" s="204"/>
      <c r="N2" s="204"/>
      <c r="O2" s="204"/>
      <c r="P2" s="204"/>
      <c r="Q2" s="204"/>
      <c r="R2" s="204"/>
    </row>
    <row r="3" spans="2:18" ht="23">
      <c r="B3" s="205" t="s">
        <v>1</v>
      </c>
      <c r="C3" s="205"/>
      <c r="D3" s="205"/>
      <c r="E3" s="205"/>
      <c r="F3" s="205"/>
      <c r="G3" s="205"/>
      <c r="H3" s="205"/>
      <c r="I3" s="205"/>
      <c r="J3" s="205"/>
      <c r="K3" s="205"/>
      <c r="L3" s="205"/>
      <c r="M3" s="205"/>
      <c r="N3" s="205"/>
      <c r="O3" s="205"/>
      <c r="P3" s="205"/>
      <c r="Q3" s="205"/>
      <c r="R3" s="205"/>
    </row>
    <row r="4" spans="2:18" ht="21">
      <c r="B4" s="206" t="s">
        <v>2</v>
      </c>
      <c r="C4" s="206"/>
      <c r="D4" s="206"/>
      <c r="E4" s="206"/>
      <c r="F4" s="206"/>
      <c r="G4" s="206"/>
      <c r="H4" s="206"/>
      <c r="I4" s="206"/>
      <c r="J4" s="206"/>
      <c r="K4" s="206"/>
      <c r="L4" s="206"/>
      <c r="M4" s="206"/>
      <c r="N4" s="206"/>
      <c r="O4" s="206"/>
      <c r="P4" s="206"/>
      <c r="Q4" s="206"/>
      <c r="R4" s="206"/>
    </row>
    <row r="6" spans="2:18" ht="21">
      <c r="B6" s="207" t="s">
        <v>3</v>
      </c>
      <c r="C6" s="207"/>
      <c r="D6" s="207"/>
      <c r="E6" s="207"/>
      <c r="F6" s="207"/>
      <c r="G6" s="207"/>
      <c r="H6" s="207"/>
      <c r="I6" s="207"/>
      <c r="J6" s="207"/>
      <c r="K6" s="207"/>
      <c r="L6" s="207"/>
      <c r="M6" s="207"/>
      <c r="N6" s="207"/>
      <c r="O6" s="207"/>
      <c r="P6" s="207"/>
      <c r="Q6" s="207"/>
      <c r="R6" s="207"/>
    </row>
    <row r="7" spans="2:18" ht="17" thickBot="1"/>
    <row r="8" spans="2:18" ht="15.75" customHeight="1">
      <c r="B8" s="208" t="s">
        <v>4</v>
      </c>
      <c r="C8" s="209"/>
      <c r="D8" s="210" t="s">
        <v>258</v>
      </c>
      <c r="E8" s="210"/>
      <c r="F8" s="210"/>
      <c r="G8" s="210"/>
      <c r="H8" s="210"/>
      <c r="I8" s="210"/>
      <c r="J8" s="210"/>
      <c r="K8" s="210"/>
      <c r="L8" s="210"/>
      <c r="M8" s="210"/>
      <c r="N8" s="210"/>
      <c r="O8" s="210"/>
      <c r="P8" s="210"/>
      <c r="Q8" s="210"/>
      <c r="R8" s="211"/>
    </row>
    <row r="9" spans="2:18" ht="15.75" customHeight="1">
      <c r="B9" s="190" t="s">
        <v>5</v>
      </c>
      <c r="C9" s="191"/>
      <c r="D9" s="192" t="s">
        <v>259</v>
      </c>
      <c r="E9" s="192"/>
      <c r="F9" s="192"/>
      <c r="G9" s="192"/>
      <c r="H9" s="192"/>
      <c r="I9" s="192"/>
      <c r="J9" s="192"/>
      <c r="K9" s="192"/>
      <c r="L9" s="192"/>
      <c r="M9" s="192"/>
      <c r="N9" s="192"/>
      <c r="O9" s="192"/>
      <c r="P9" s="192"/>
      <c r="Q9" s="192"/>
      <c r="R9" s="193"/>
    </row>
    <row r="10" spans="2:18" ht="34.5" customHeight="1" thickBot="1">
      <c r="B10" s="144" t="s">
        <v>6</v>
      </c>
      <c r="C10" s="145"/>
      <c r="D10" s="194" t="s">
        <v>7</v>
      </c>
      <c r="E10" s="194"/>
      <c r="F10" s="194"/>
      <c r="G10" s="194"/>
      <c r="H10" s="194"/>
      <c r="I10" s="194"/>
      <c r="J10" s="194"/>
      <c r="K10" s="194"/>
      <c r="L10" s="194"/>
      <c r="M10" s="194"/>
      <c r="N10" s="194"/>
      <c r="O10" s="194"/>
      <c r="P10" s="194"/>
      <c r="Q10" s="194"/>
      <c r="R10" s="195"/>
    </row>
    <row r="12" spans="2:18" ht="21">
      <c r="B12" s="19" t="s">
        <v>8</v>
      </c>
    </row>
    <row r="13" spans="2:18" ht="17" thickBot="1"/>
    <row r="14" spans="2:18">
      <c r="B14" s="196" t="s">
        <v>9</v>
      </c>
      <c r="C14" s="198" t="s">
        <v>10</v>
      </c>
      <c r="D14" s="198"/>
      <c r="E14" s="198"/>
      <c r="F14" s="198"/>
      <c r="G14" s="198"/>
      <c r="H14" s="200" t="s">
        <v>11</v>
      </c>
      <c r="I14" s="200"/>
      <c r="J14" s="200"/>
      <c r="K14" s="200"/>
      <c r="L14" s="200"/>
      <c r="M14" s="200"/>
      <c r="N14" s="200"/>
      <c r="O14" s="200"/>
      <c r="P14" s="200"/>
      <c r="Q14" s="200"/>
      <c r="R14" s="201"/>
    </row>
    <row r="15" spans="2:18" ht="15.75" customHeight="1">
      <c r="B15" s="197"/>
      <c r="C15" s="199"/>
      <c r="D15" s="199"/>
      <c r="E15" s="199"/>
      <c r="F15" s="199"/>
      <c r="G15" s="199"/>
      <c r="H15" s="202" t="s">
        <v>275</v>
      </c>
      <c r="I15" s="202"/>
      <c r="J15" s="202"/>
      <c r="K15" s="202"/>
      <c r="L15" s="202"/>
      <c r="M15" s="202"/>
      <c r="N15" s="202" t="s">
        <v>12</v>
      </c>
      <c r="O15" s="202"/>
      <c r="P15" s="202"/>
      <c r="Q15" s="202"/>
      <c r="R15" s="203"/>
    </row>
    <row r="16" spans="2:18">
      <c r="B16" s="197"/>
      <c r="C16" s="199"/>
      <c r="D16" s="199"/>
      <c r="E16" s="199"/>
      <c r="F16" s="199"/>
      <c r="G16" s="199"/>
      <c r="H16" s="202"/>
      <c r="I16" s="202"/>
      <c r="J16" s="202"/>
      <c r="K16" s="202"/>
      <c r="L16" s="202"/>
      <c r="M16" s="202"/>
      <c r="N16" s="202"/>
      <c r="O16" s="202"/>
      <c r="P16" s="202"/>
      <c r="Q16" s="202"/>
      <c r="R16" s="203"/>
    </row>
    <row r="17" spans="2:18" ht="33" customHeight="1">
      <c r="B17" s="23" t="s">
        <v>2</v>
      </c>
      <c r="C17" s="175" t="s">
        <v>13</v>
      </c>
      <c r="D17" s="175"/>
      <c r="E17" s="175"/>
      <c r="F17" s="175"/>
      <c r="G17" s="175"/>
      <c r="H17" s="176" t="s">
        <v>14</v>
      </c>
      <c r="I17" s="176"/>
      <c r="J17" s="176"/>
      <c r="K17" s="176"/>
      <c r="L17" s="176"/>
      <c r="M17" s="176"/>
      <c r="N17" s="177">
        <v>0.1246</v>
      </c>
      <c r="O17" s="186"/>
      <c r="P17" s="186"/>
      <c r="Q17" s="186"/>
      <c r="R17" s="187"/>
    </row>
    <row r="18" spans="2:18" ht="30" customHeight="1">
      <c r="B18" s="23"/>
      <c r="C18" s="175" t="s">
        <v>15</v>
      </c>
      <c r="D18" s="175"/>
      <c r="E18" s="175"/>
      <c r="F18" s="175"/>
      <c r="G18" s="175"/>
      <c r="H18" s="176" t="s">
        <v>16</v>
      </c>
      <c r="I18" s="176"/>
      <c r="J18" s="176"/>
      <c r="K18" s="176"/>
      <c r="L18" s="176"/>
      <c r="M18" s="176"/>
      <c r="N18" s="177">
        <v>0.15590000000000001</v>
      </c>
      <c r="O18" s="186"/>
      <c r="P18" s="186"/>
      <c r="Q18" s="186"/>
      <c r="R18" s="187"/>
    </row>
    <row r="19" spans="2:18" ht="33.75" customHeight="1">
      <c r="B19" s="23"/>
      <c r="C19" s="175" t="s">
        <v>17</v>
      </c>
      <c r="D19" s="175"/>
      <c r="E19" s="175"/>
      <c r="F19" s="175"/>
      <c r="G19" s="175"/>
      <c r="H19" s="176" t="s">
        <v>18</v>
      </c>
      <c r="I19" s="176"/>
      <c r="J19" s="176"/>
      <c r="K19" s="176"/>
      <c r="L19" s="176"/>
      <c r="M19" s="176"/>
      <c r="N19" s="177">
        <v>0.1061</v>
      </c>
      <c r="O19" s="186"/>
      <c r="P19" s="186"/>
      <c r="Q19" s="186"/>
      <c r="R19" s="187"/>
    </row>
    <row r="20" spans="2:18" ht="31.5" customHeight="1">
      <c r="B20" s="23"/>
      <c r="C20" s="175" t="s">
        <v>19</v>
      </c>
      <c r="D20" s="175"/>
      <c r="E20" s="175"/>
      <c r="F20" s="175"/>
      <c r="G20" s="175"/>
      <c r="H20" s="176" t="s">
        <v>20</v>
      </c>
      <c r="I20" s="176"/>
      <c r="J20" s="176"/>
      <c r="K20" s="176"/>
      <c r="L20" s="176"/>
      <c r="M20" s="176"/>
      <c r="N20" s="177">
        <v>6.4399999999999999E-2</v>
      </c>
      <c r="O20" s="186"/>
      <c r="P20" s="186"/>
      <c r="Q20" s="186"/>
      <c r="R20" s="187"/>
    </row>
    <row r="21" spans="2:18" ht="34.5" customHeight="1">
      <c r="B21" s="23"/>
      <c r="C21" s="175" t="s">
        <v>21</v>
      </c>
      <c r="D21" s="175"/>
      <c r="E21" s="175"/>
      <c r="F21" s="175"/>
      <c r="G21" s="175"/>
      <c r="H21" s="176" t="s">
        <v>22</v>
      </c>
      <c r="I21" s="176"/>
      <c r="J21" s="176"/>
      <c r="K21" s="176"/>
      <c r="L21" s="176"/>
      <c r="M21" s="176"/>
      <c r="N21" s="177">
        <v>6.4000000000000001E-2</v>
      </c>
      <c r="O21" s="186"/>
      <c r="P21" s="186"/>
      <c r="Q21" s="186"/>
      <c r="R21" s="187"/>
    </row>
    <row r="22" spans="2:18" ht="30" customHeight="1">
      <c r="B22" s="23"/>
      <c r="C22" s="175" t="s">
        <v>23</v>
      </c>
      <c r="D22" s="175"/>
      <c r="E22" s="175"/>
      <c r="F22" s="175"/>
      <c r="G22" s="175"/>
      <c r="H22" s="176" t="s">
        <v>24</v>
      </c>
      <c r="I22" s="176"/>
      <c r="J22" s="176"/>
      <c r="K22" s="176"/>
      <c r="L22" s="176"/>
      <c r="M22" s="176"/>
      <c r="N22" s="177">
        <v>3.0200000000000001E-2</v>
      </c>
      <c r="O22" s="186"/>
      <c r="P22" s="186"/>
      <c r="Q22" s="186"/>
      <c r="R22" s="187"/>
    </row>
    <row r="23" spans="2:18" ht="39" customHeight="1">
      <c r="B23" s="23"/>
      <c r="C23" s="183" t="s">
        <v>262</v>
      </c>
      <c r="D23" s="183"/>
      <c r="E23" s="183"/>
      <c r="F23" s="183"/>
      <c r="G23" s="183"/>
      <c r="H23" s="176" t="s">
        <v>260</v>
      </c>
      <c r="I23" s="176"/>
      <c r="J23" s="176"/>
      <c r="K23" s="176"/>
      <c r="L23" s="176"/>
      <c r="M23" s="176"/>
      <c r="N23" s="184" t="s">
        <v>270</v>
      </c>
      <c r="O23" s="188"/>
      <c r="P23" s="188"/>
      <c r="Q23" s="188"/>
      <c r="R23" s="189"/>
    </row>
    <row r="24" spans="2:18" ht="34.5" customHeight="1">
      <c r="B24" s="23"/>
      <c r="C24" s="175" t="s">
        <v>25</v>
      </c>
      <c r="D24" s="175"/>
      <c r="E24" s="175"/>
      <c r="F24" s="175"/>
      <c r="G24" s="175"/>
      <c r="H24" s="176" t="s">
        <v>26</v>
      </c>
      <c r="I24" s="176"/>
      <c r="J24" s="176"/>
      <c r="K24" s="176"/>
      <c r="L24" s="176"/>
      <c r="M24" s="176"/>
      <c r="N24" s="177">
        <v>0.20880000000000001</v>
      </c>
      <c r="O24" s="186"/>
      <c r="P24" s="186"/>
      <c r="Q24" s="186"/>
      <c r="R24" s="187"/>
    </row>
    <row r="25" spans="2:18" ht="37" customHeight="1">
      <c r="B25" s="23"/>
      <c r="C25" s="183" t="s">
        <v>263</v>
      </c>
      <c r="D25" s="183"/>
      <c r="E25" s="183"/>
      <c r="F25" s="183"/>
      <c r="G25" s="183"/>
      <c r="H25" s="176" t="s">
        <v>261</v>
      </c>
      <c r="I25" s="176"/>
      <c r="J25" s="176"/>
      <c r="K25" s="176"/>
      <c r="L25" s="176"/>
      <c r="M25" s="176"/>
      <c r="N25" s="184" t="s">
        <v>271</v>
      </c>
      <c r="O25" s="188"/>
      <c r="P25" s="188"/>
      <c r="Q25" s="188"/>
      <c r="R25" s="189"/>
    </row>
    <row r="26" spans="2:18" ht="30.75" customHeight="1">
      <c r="B26" s="23"/>
      <c r="C26" s="175" t="s">
        <v>27</v>
      </c>
      <c r="D26" s="175"/>
      <c r="E26" s="175"/>
      <c r="F26" s="175"/>
      <c r="G26" s="175"/>
      <c r="H26" s="176" t="s">
        <v>28</v>
      </c>
      <c r="I26" s="176"/>
      <c r="J26" s="176"/>
      <c r="K26" s="176"/>
      <c r="L26" s="176"/>
      <c r="M26" s="176"/>
      <c r="N26" s="177">
        <v>6.9800000000000001E-2</v>
      </c>
      <c r="O26" s="186"/>
      <c r="P26" s="186"/>
      <c r="Q26" s="186"/>
      <c r="R26" s="187"/>
    </row>
    <row r="27" spans="2:18" ht="31.5" customHeight="1">
      <c r="B27" s="23"/>
      <c r="C27" s="175" t="s">
        <v>29</v>
      </c>
      <c r="D27" s="175"/>
      <c r="E27" s="175"/>
      <c r="F27" s="175"/>
      <c r="G27" s="175"/>
      <c r="H27" s="176" t="s">
        <v>30</v>
      </c>
      <c r="I27" s="176"/>
      <c r="J27" s="176"/>
      <c r="K27" s="176"/>
      <c r="L27" s="176"/>
      <c r="M27" s="176"/>
      <c r="N27" s="177">
        <v>7.7499999999999999E-2</v>
      </c>
      <c r="O27" s="186"/>
      <c r="P27" s="186"/>
      <c r="Q27" s="186"/>
      <c r="R27" s="187"/>
    </row>
    <row r="28" spans="2:18" ht="40" customHeight="1">
      <c r="B28" s="23"/>
      <c r="C28" s="183" t="s">
        <v>264</v>
      </c>
      <c r="D28" s="183"/>
      <c r="E28" s="183"/>
      <c r="F28" s="183"/>
      <c r="G28" s="183"/>
      <c r="H28" s="176" t="s">
        <v>265</v>
      </c>
      <c r="I28" s="176"/>
      <c r="J28" s="176"/>
      <c r="K28" s="176"/>
      <c r="L28" s="176"/>
      <c r="M28" s="176"/>
      <c r="N28" s="184" t="s">
        <v>272</v>
      </c>
      <c r="O28" s="184"/>
      <c r="P28" s="184"/>
      <c r="Q28" s="184"/>
      <c r="R28" s="185"/>
    </row>
    <row r="29" spans="2:18" ht="40" customHeight="1">
      <c r="B29" s="23"/>
      <c r="C29" s="183" t="s">
        <v>266</v>
      </c>
      <c r="D29" s="183"/>
      <c r="E29" s="183"/>
      <c r="F29" s="183"/>
      <c r="G29" s="183"/>
      <c r="H29" s="176" t="s">
        <v>267</v>
      </c>
      <c r="I29" s="176"/>
      <c r="J29" s="176"/>
      <c r="K29" s="176"/>
      <c r="L29" s="176"/>
      <c r="M29" s="176"/>
      <c r="N29" s="184" t="s">
        <v>273</v>
      </c>
      <c r="O29" s="184"/>
      <c r="P29" s="184"/>
      <c r="Q29" s="184"/>
      <c r="R29" s="185"/>
    </row>
    <row r="30" spans="2:18" ht="33.75" customHeight="1">
      <c r="B30" s="23"/>
      <c r="C30" s="175" t="s">
        <v>31</v>
      </c>
      <c r="D30" s="175"/>
      <c r="E30" s="175"/>
      <c r="F30" s="175"/>
      <c r="G30" s="175"/>
      <c r="H30" s="176" t="s">
        <v>32</v>
      </c>
      <c r="I30" s="176"/>
      <c r="J30" s="176"/>
      <c r="K30" s="176"/>
      <c r="L30" s="176"/>
      <c r="M30" s="176"/>
      <c r="N30" s="177">
        <v>0.15110000000000001</v>
      </c>
      <c r="O30" s="177"/>
      <c r="P30" s="177"/>
      <c r="Q30" s="177"/>
      <c r="R30" s="178"/>
    </row>
    <row r="31" spans="2:18" ht="30.75" customHeight="1">
      <c r="B31" s="23"/>
      <c r="C31" s="175" t="s">
        <v>33</v>
      </c>
      <c r="D31" s="175"/>
      <c r="E31" s="175"/>
      <c r="F31" s="175"/>
      <c r="G31" s="175"/>
      <c r="H31" s="176" t="s">
        <v>34</v>
      </c>
      <c r="I31" s="176"/>
      <c r="J31" s="176"/>
      <c r="K31" s="176"/>
      <c r="L31" s="176"/>
      <c r="M31" s="176"/>
      <c r="N31" s="177">
        <v>0.1103</v>
      </c>
      <c r="O31" s="177"/>
      <c r="P31" s="177"/>
      <c r="Q31" s="177"/>
      <c r="R31" s="178"/>
    </row>
    <row r="32" spans="2:18" ht="38" customHeight="1">
      <c r="B32" s="23"/>
      <c r="C32" s="183" t="s">
        <v>269</v>
      </c>
      <c r="D32" s="183"/>
      <c r="E32" s="183"/>
      <c r="F32" s="183"/>
      <c r="G32" s="183"/>
      <c r="H32" s="176" t="s">
        <v>268</v>
      </c>
      <c r="I32" s="176"/>
      <c r="J32" s="176"/>
      <c r="K32" s="176"/>
      <c r="L32" s="176"/>
      <c r="M32" s="176"/>
      <c r="N32" s="184" t="s">
        <v>274</v>
      </c>
      <c r="O32" s="184"/>
      <c r="P32" s="184"/>
      <c r="Q32" s="184"/>
      <c r="R32" s="185"/>
    </row>
    <row r="33" spans="2:18" ht="29.25" customHeight="1">
      <c r="B33" s="23"/>
      <c r="C33" s="175" t="s">
        <v>35</v>
      </c>
      <c r="D33" s="175"/>
      <c r="E33" s="175"/>
      <c r="F33" s="175"/>
      <c r="G33" s="175"/>
      <c r="H33" s="176" t="s">
        <v>36</v>
      </c>
      <c r="I33" s="176"/>
      <c r="J33" s="176"/>
      <c r="K33" s="176"/>
      <c r="L33" s="176"/>
      <c r="M33" s="176"/>
      <c r="N33" s="177">
        <v>6.8599999999999994E-2</v>
      </c>
      <c r="O33" s="177"/>
      <c r="P33" s="177"/>
      <c r="Q33" s="177"/>
      <c r="R33" s="178"/>
    </row>
    <row r="34" spans="2:18" ht="30" customHeight="1" thickBot="1">
      <c r="B34" s="24"/>
      <c r="C34" s="179" t="s">
        <v>37</v>
      </c>
      <c r="D34" s="179"/>
      <c r="E34" s="179"/>
      <c r="F34" s="179"/>
      <c r="G34" s="179"/>
      <c r="H34" s="180" t="s">
        <v>38</v>
      </c>
      <c r="I34" s="180"/>
      <c r="J34" s="180"/>
      <c r="K34" s="180"/>
      <c r="L34" s="180"/>
      <c r="M34" s="180"/>
      <c r="N34" s="181">
        <v>0.1246</v>
      </c>
      <c r="O34" s="181"/>
      <c r="P34" s="181"/>
      <c r="Q34" s="181"/>
      <c r="R34" s="182"/>
    </row>
    <row r="37" spans="2:18" ht="21">
      <c r="B37" s="20" t="s">
        <v>39</v>
      </c>
    </row>
    <row r="38" spans="2:18" ht="17" thickBot="1"/>
    <row r="39" spans="2:18" ht="409" customHeight="1">
      <c r="B39" s="164" t="s">
        <v>40</v>
      </c>
      <c r="C39" s="165"/>
      <c r="D39" s="165"/>
      <c r="E39" s="165"/>
      <c r="F39" s="165"/>
      <c r="G39" s="165"/>
      <c r="H39" s="165"/>
      <c r="I39" s="165"/>
      <c r="J39" s="165"/>
      <c r="K39" s="165"/>
      <c r="L39" s="165"/>
      <c r="M39" s="165"/>
      <c r="N39" s="165"/>
      <c r="O39" s="165"/>
      <c r="P39" s="165"/>
      <c r="Q39" s="165"/>
      <c r="R39" s="166"/>
    </row>
    <row r="40" spans="2:18" ht="169" customHeight="1" thickBot="1">
      <c r="B40" s="167"/>
      <c r="C40" s="168"/>
      <c r="D40" s="168"/>
      <c r="E40" s="168"/>
      <c r="F40" s="168"/>
      <c r="G40" s="168"/>
      <c r="H40" s="168"/>
      <c r="I40" s="168"/>
      <c r="J40" s="168"/>
      <c r="K40" s="168"/>
      <c r="L40" s="168"/>
      <c r="M40" s="168"/>
      <c r="N40" s="168"/>
      <c r="O40" s="168"/>
      <c r="P40" s="168"/>
      <c r="Q40" s="168"/>
      <c r="R40" s="169"/>
    </row>
    <row r="42" spans="2:18" ht="21">
      <c r="B42" s="19" t="s">
        <v>41</v>
      </c>
    </row>
    <row r="43" spans="2:18" ht="17" thickBot="1"/>
    <row r="44" spans="2:18" ht="98" customHeight="1">
      <c r="B44" s="170" t="s">
        <v>42</v>
      </c>
      <c r="C44" s="171"/>
      <c r="D44" s="171"/>
      <c r="E44" s="171"/>
      <c r="F44" s="171"/>
      <c r="G44" s="171"/>
      <c r="H44" s="171"/>
      <c r="I44" s="171"/>
      <c r="J44" s="171"/>
      <c r="K44" s="171"/>
      <c r="L44" s="171"/>
      <c r="M44" s="171"/>
      <c r="N44" s="171"/>
      <c r="O44" s="171"/>
      <c r="P44" s="171"/>
      <c r="Q44" s="171"/>
      <c r="R44" s="172"/>
    </row>
    <row r="45" spans="2:18">
      <c r="B45" s="25"/>
      <c r="C45" s="26"/>
      <c r="D45" s="26"/>
      <c r="E45" s="26"/>
      <c r="F45" s="26"/>
      <c r="G45" s="26"/>
      <c r="H45" s="26"/>
      <c r="I45" s="26"/>
      <c r="J45" s="26"/>
      <c r="K45" s="26"/>
      <c r="L45" s="26"/>
      <c r="M45" s="26"/>
      <c r="N45" s="26"/>
      <c r="O45" s="26"/>
      <c r="P45" s="26"/>
      <c r="Q45" s="26"/>
      <c r="R45" s="27"/>
    </row>
    <row r="46" spans="2:18">
      <c r="B46" s="173" t="s">
        <v>43</v>
      </c>
      <c r="C46" s="174"/>
      <c r="D46" s="174"/>
      <c r="E46" s="174" t="s">
        <v>44</v>
      </c>
      <c r="F46" s="174"/>
      <c r="G46" s="174"/>
      <c r="H46" s="174" t="s">
        <v>45</v>
      </c>
      <c r="I46" s="174"/>
      <c r="J46" s="174"/>
      <c r="K46" s="174" t="s">
        <v>46</v>
      </c>
      <c r="L46" s="174"/>
      <c r="M46" s="174"/>
      <c r="N46" s="174"/>
      <c r="O46" s="26"/>
      <c r="P46" s="26"/>
      <c r="Q46" s="26"/>
      <c r="R46" s="27"/>
    </row>
    <row r="47" spans="2:18">
      <c r="B47" s="25"/>
      <c r="C47" s="26"/>
      <c r="D47" s="26"/>
      <c r="E47" s="26"/>
      <c r="F47" s="26"/>
      <c r="G47" s="26"/>
      <c r="H47" s="26"/>
      <c r="I47" s="26"/>
      <c r="J47" s="26"/>
      <c r="K47" s="26"/>
      <c r="L47" s="26"/>
      <c r="M47" s="26"/>
      <c r="N47" s="26"/>
      <c r="O47" s="26"/>
      <c r="P47" s="26"/>
      <c r="Q47" s="26"/>
      <c r="R47" s="27"/>
    </row>
    <row r="48" spans="2:18">
      <c r="B48" s="25"/>
      <c r="C48" s="26"/>
      <c r="D48" s="26"/>
      <c r="E48" s="26"/>
      <c r="F48" s="26"/>
      <c r="G48" s="26"/>
      <c r="H48" s="26"/>
      <c r="I48" s="26"/>
      <c r="J48" s="26"/>
      <c r="K48" s="26"/>
      <c r="L48" s="26"/>
      <c r="M48" s="26"/>
      <c r="N48" s="26"/>
      <c r="O48" s="26"/>
      <c r="P48" s="26"/>
      <c r="Q48" s="26"/>
      <c r="R48" s="27"/>
    </row>
    <row r="49" spans="2:18">
      <c r="B49" s="25"/>
      <c r="C49" s="26"/>
      <c r="D49" s="26"/>
      <c r="E49" s="26"/>
      <c r="F49" s="26"/>
      <c r="G49" s="26"/>
      <c r="H49" s="26"/>
      <c r="I49" s="26"/>
      <c r="J49" s="26"/>
      <c r="K49" s="26"/>
      <c r="L49" s="26"/>
      <c r="M49" s="26"/>
      <c r="N49" s="26"/>
      <c r="O49" s="26"/>
      <c r="P49" s="26"/>
      <c r="Q49" s="26"/>
      <c r="R49" s="27"/>
    </row>
    <row r="50" spans="2:18">
      <c r="B50" s="25"/>
      <c r="C50" s="26"/>
      <c r="D50" s="26"/>
      <c r="E50" s="26"/>
      <c r="F50" s="26"/>
      <c r="G50" s="26"/>
      <c r="H50" s="26"/>
      <c r="I50" s="26"/>
      <c r="J50" s="26"/>
      <c r="K50" s="26"/>
      <c r="L50" s="26"/>
      <c r="M50" s="26"/>
      <c r="N50" s="26"/>
      <c r="O50" s="26"/>
      <c r="P50" s="26"/>
      <c r="Q50" s="26"/>
      <c r="R50" s="27"/>
    </row>
    <row r="51" spans="2:18">
      <c r="B51" s="25"/>
      <c r="C51" s="26"/>
      <c r="D51" s="26"/>
      <c r="E51" s="26"/>
      <c r="F51" s="26"/>
      <c r="G51" s="26"/>
      <c r="H51" s="26"/>
      <c r="I51" s="26"/>
      <c r="J51" s="26"/>
      <c r="K51" s="26"/>
      <c r="L51" s="26"/>
      <c r="M51" s="26"/>
      <c r="N51" s="26"/>
      <c r="O51" s="26"/>
      <c r="P51" s="26"/>
      <c r="Q51" s="26"/>
      <c r="R51" s="27"/>
    </row>
    <row r="52" spans="2:18">
      <c r="B52" s="25"/>
      <c r="C52" s="26"/>
      <c r="D52" s="26"/>
      <c r="E52" s="26"/>
      <c r="F52" s="26"/>
      <c r="G52" s="26"/>
      <c r="H52" s="26"/>
      <c r="I52" s="26"/>
      <c r="J52" s="26"/>
      <c r="K52" s="26"/>
      <c r="L52" s="26"/>
      <c r="M52" s="26"/>
      <c r="N52" s="26"/>
      <c r="O52" s="26"/>
      <c r="P52" s="26"/>
      <c r="Q52" s="26"/>
      <c r="R52" s="27"/>
    </row>
    <row r="53" spans="2:18">
      <c r="B53" s="25"/>
      <c r="C53" s="26"/>
      <c r="D53" s="26"/>
      <c r="E53" s="26"/>
      <c r="F53" s="26"/>
      <c r="G53" s="26"/>
      <c r="H53" s="26"/>
      <c r="I53" s="26"/>
      <c r="J53" s="26"/>
      <c r="K53" s="26"/>
      <c r="L53" s="26"/>
      <c r="M53" s="26"/>
      <c r="N53" s="26"/>
      <c r="O53" s="26"/>
      <c r="P53" s="26"/>
      <c r="Q53" s="26"/>
      <c r="R53" s="27"/>
    </row>
    <row r="54" spans="2:18">
      <c r="B54" s="25"/>
      <c r="C54" s="26"/>
      <c r="D54" s="26"/>
      <c r="E54" s="26"/>
      <c r="F54" s="26"/>
      <c r="G54" s="26"/>
      <c r="H54" s="26"/>
      <c r="I54" s="26"/>
      <c r="J54" s="26"/>
      <c r="K54" s="26"/>
      <c r="L54" s="26"/>
      <c r="M54" s="26"/>
      <c r="N54" s="26"/>
      <c r="O54" s="26"/>
      <c r="P54" s="26"/>
      <c r="Q54" s="26"/>
      <c r="R54" s="27"/>
    </row>
    <row r="55" spans="2:18">
      <c r="B55" s="25"/>
      <c r="C55" s="26"/>
      <c r="D55" s="26"/>
      <c r="E55" s="26"/>
      <c r="F55" s="26"/>
      <c r="G55" s="26"/>
      <c r="H55" s="26"/>
      <c r="I55" s="26"/>
      <c r="J55" s="26"/>
      <c r="K55" s="26"/>
      <c r="L55" s="26"/>
      <c r="M55" s="26"/>
      <c r="N55" s="26"/>
      <c r="O55" s="26"/>
      <c r="P55" s="26"/>
      <c r="Q55" s="26"/>
      <c r="R55" s="27"/>
    </row>
    <row r="56" spans="2:18">
      <c r="B56" s="25"/>
      <c r="C56" s="26"/>
      <c r="D56" s="26"/>
      <c r="E56" s="26"/>
      <c r="F56" s="26"/>
      <c r="G56" s="26"/>
      <c r="H56" s="26"/>
      <c r="I56" s="26"/>
      <c r="J56" s="26"/>
      <c r="K56" s="26"/>
      <c r="L56" s="26"/>
      <c r="M56" s="26"/>
      <c r="N56" s="26"/>
      <c r="O56" s="26"/>
      <c r="P56" s="26"/>
      <c r="Q56" s="26"/>
      <c r="R56" s="27"/>
    </row>
    <row r="57" spans="2:18">
      <c r="B57" s="25"/>
      <c r="C57" s="26"/>
      <c r="D57" s="26"/>
      <c r="E57" s="26"/>
      <c r="F57" s="26"/>
      <c r="G57" s="26"/>
      <c r="H57" s="26"/>
      <c r="I57" s="26"/>
      <c r="J57" s="26"/>
      <c r="K57" s="26"/>
      <c r="L57" s="26"/>
      <c r="M57" s="26"/>
      <c r="N57" s="26"/>
      <c r="O57" s="26"/>
      <c r="P57" s="26"/>
      <c r="Q57" s="26"/>
      <c r="R57" s="27"/>
    </row>
    <row r="58" spans="2:18">
      <c r="B58" s="25"/>
      <c r="C58" s="26"/>
      <c r="D58" s="26"/>
      <c r="E58" s="26"/>
      <c r="F58" s="26"/>
      <c r="G58" s="26"/>
      <c r="H58" s="26"/>
      <c r="I58" s="26"/>
      <c r="J58" s="26"/>
      <c r="K58" s="26"/>
      <c r="L58" s="26"/>
      <c r="M58" s="26"/>
      <c r="N58" s="26"/>
      <c r="O58" s="26"/>
      <c r="P58" s="26"/>
      <c r="Q58" s="26"/>
      <c r="R58" s="27"/>
    </row>
    <row r="59" spans="2:18">
      <c r="B59" s="25"/>
      <c r="C59" s="26"/>
      <c r="D59" s="26"/>
      <c r="E59" s="26"/>
      <c r="F59" s="26"/>
      <c r="G59" s="26"/>
      <c r="H59" s="26"/>
      <c r="I59" s="26"/>
      <c r="J59" s="26"/>
      <c r="K59" s="26"/>
      <c r="L59" s="26"/>
      <c r="M59" s="26"/>
      <c r="N59" s="26"/>
      <c r="O59" s="26"/>
      <c r="P59" s="26"/>
      <c r="Q59" s="26"/>
      <c r="R59" s="27"/>
    </row>
    <row r="60" spans="2:18">
      <c r="B60" s="25"/>
      <c r="C60" s="26"/>
      <c r="D60" s="26"/>
      <c r="E60" s="26"/>
      <c r="F60" s="26"/>
      <c r="G60" s="26"/>
      <c r="H60" s="26"/>
      <c r="I60" s="26"/>
      <c r="J60" s="26"/>
      <c r="K60" s="26"/>
      <c r="L60" s="26"/>
      <c r="M60" s="26"/>
      <c r="N60" s="26"/>
      <c r="O60" s="26"/>
      <c r="P60" s="26"/>
      <c r="Q60" s="26"/>
      <c r="R60" s="27"/>
    </row>
    <row r="61" spans="2:18">
      <c r="B61" s="25"/>
      <c r="C61" s="26"/>
      <c r="D61" s="26"/>
      <c r="E61" s="26"/>
      <c r="F61" s="26"/>
      <c r="G61" s="26"/>
      <c r="H61" s="26"/>
      <c r="I61" s="26"/>
      <c r="J61" s="26"/>
      <c r="K61" s="26"/>
      <c r="L61" s="26"/>
      <c r="M61" s="26"/>
      <c r="N61" s="26"/>
      <c r="O61" s="26"/>
      <c r="P61" s="26"/>
      <c r="Q61" s="26"/>
      <c r="R61" s="27"/>
    </row>
    <row r="62" spans="2:18">
      <c r="B62" s="25"/>
      <c r="C62" s="26"/>
      <c r="D62" s="26"/>
      <c r="E62" s="26"/>
      <c r="F62" s="26"/>
      <c r="G62" s="26"/>
      <c r="H62" s="26"/>
      <c r="I62" s="26"/>
      <c r="J62" s="26"/>
      <c r="K62" s="26"/>
      <c r="L62" s="26"/>
      <c r="M62" s="26"/>
      <c r="N62" s="26"/>
      <c r="O62" s="26"/>
      <c r="P62" s="26"/>
      <c r="Q62" s="26"/>
      <c r="R62" s="27"/>
    </row>
    <row r="63" spans="2:18" ht="17" thickBot="1">
      <c r="B63" s="28"/>
      <c r="C63" s="29"/>
      <c r="D63" s="29"/>
      <c r="E63" s="29"/>
      <c r="F63" s="29"/>
      <c r="G63" s="29"/>
      <c r="H63" s="29"/>
      <c r="I63" s="29"/>
      <c r="J63" s="29"/>
      <c r="K63" s="29"/>
      <c r="L63" s="29"/>
      <c r="M63" s="29"/>
      <c r="N63" s="29"/>
      <c r="O63" s="29"/>
      <c r="P63" s="29"/>
      <c r="Q63" s="29"/>
      <c r="R63" s="30"/>
    </row>
    <row r="64" spans="2:18">
      <c r="B64" s="26"/>
      <c r="C64" s="26"/>
      <c r="D64" s="26"/>
      <c r="E64" s="26"/>
      <c r="F64" s="26"/>
      <c r="G64" s="26"/>
      <c r="H64" s="26"/>
      <c r="I64" s="26"/>
      <c r="J64" s="26"/>
      <c r="K64" s="26"/>
      <c r="L64" s="26"/>
      <c r="M64" s="26"/>
      <c r="N64" s="26"/>
      <c r="O64" s="26"/>
      <c r="P64" s="26"/>
      <c r="Q64" s="26"/>
      <c r="R64" s="26"/>
    </row>
    <row r="65" spans="2:18" ht="21">
      <c r="B65" s="21" t="s">
        <v>47</v>
      </c>
    </row>
    <row r="66" spans="2:18" ht="17" thickBot="1"/>
    <row r="67" spans="2:18" ht="15.75" customHeight="1">
      <c r="B67" s="129" t="s">
        <v>5</v>
      </c>
      <c r="C67" s="149"/>
      <c r="D67" s="162" t="s">
        <v>48</v>
      </c>
      <c r="E67" s="162"/>
      <c r="F67" s="162"/>
      <c r="G67" s="162"/>
      <c r="H67" s="162"/>
      <c r="I67" s="162"/>
      <c r="J67" s="162"/>
      <c r="K67" s="162"/>
      <c r="L67" s="162"/>
      <c r="M67" s="162"/>
      <c r="N67" s="162"/>
      <c r="O67" s="162"/>
      <c r="P67" s="162"/>
      <c r="Q67" s="162"/>
      <c r="R67" s="163"/>
    </row>
    <row r="68" spans="2:18" ht="15.75" customHeight="1">
      <c r="B68" s="118" t="s">
        <v>49</v>
      </c>
      <c r="C68" s="140"/>
      <c r="D68" s="142" t="s">
        <v>278</v>
      </c>
      <c r="E68" s="142"/>
      <c r="F68" s="142"/>
      <c r="G68" s="142"/>
      <c r="H68" s="142"/>
      <c r="I68" s="142"/>
      <c r="J68" s="142"/>
      <c r="K68" s="142"/>
      <c r="L68" s="142"/>
      <c r="M68" s="142"/>
      <c r="N68" s="142"/>
      <c r="O68" s="142"/>
      <c r="P68" s="142"/>
      <c r="Q68" s="142"/>
      <c r="R68" s="143"/>
    </row>
    <row r="69" spans="2:18" ht="29.25" customHeight="1" thickBot="1">
      <c r="B69" s="144" t="s">
        <v>276</v>
      </c>
      <c r="C69" s="145"/>
      <c r="D69" s="146" t="s">
        <v>277</v>
      </c>
      <c r="E69" s="146"/>
      <c r="F69" s="146"/>
      <c r="G69" s="146"/>
      <c r="H69" s="146"/>
      <c r="I69" s="146"/>
      <c r="J69" s="146"/>
      <c r="K69" s="146"/>
      <c r="L69" s="146"/>
      <c r="M69" s="146"/>
      <c r="N69" s="146"/>
      <c r="O69" s="146"/>
      <c r="P69" s="146"/>
      <c r="Q69" s="146"/>
      <c r="R69" s="147"/>
    </row>
    <row r="71" spans="2:18" ht="21">
      <c r="B71" s="21" t="s">
        <v>50</v>
      </c>
    </row>
    <row r="72" spans="2:18" ht="17" thickBot="1"/>
    <row r="73" spans="2:18" ht="33.75" customHeight="1">
      <c r="B73" s="154" t="s">
        <v>51</v>
      </c>
      <c r="C73" s="125" t="s">
        <v>52</v>
      </c>
      <c r="D73" s="125"/>
      <c r="E73" s="157" t="s">
        <v>53</v>
      </c>
      <c r="F73" s="157"/>
      <c r="G73" s="157"/>
      <c r="H73" s="157"/>
      <c r="I73" s="157"/>
      <c r="J73" s="157"/>
      <c r="K73" s="158" t="s">
        <v>54</v>
      </c>
      <c r="L73" s="158"/>
      <c r="M73" s="158"/>
      <c r="N73" s="158"/>
      <c r="O73" s="158"/>
      <c r="P73" s="158"/>
      <c r="Q73" s="158"/>
      <c r="R73" s="159"/>
    </row>
    <row r="74" spans="2:18" ht="50.25" customHeight="1">
      <c r="B74" s="155"/>
      <c r="C74" s="156"/>
      <c r="D74" s="156"/>
      <c r="E74" s="160" t="s">
        <v>55</v>
      </c>
      <c r="F74" s="160"/>
      <c r="G74" s="160"/>
      <c r="H74" s="160"/>
      <c r="I74" s="3" t="s">
        <v>56</v>
      </c>
      <c r="J74" s="3" t="s">
        <v>57</v>
      </c>
      <c r="K74" s="160" t="s">
        <v>58</v>
      </c>
      <c r="L74" s="160"/>
      <c r="M74" s="160"/>
      <c r="N74" s="160"/>
      <c r="O74" s="160" t="s">
        <v>59</v>
      </c>
      <c r="P74" s="160"/>
      <c r="Q74" s="160"/>
      <c r="R74" s="161"/>
    </row>
    <row r="75" spans="2:18" s="4" customFormat="1" ht="115" customHeight="1">
      <c r="B75" s="152" t="s">
        <v>60</v>
      </c>
      <c r="C75" s="55" t="s">
        <v>61</v>
      </c>
      <c r="D75" s="55"/>
      <c r="E75" s="116" t="s">
        <v>62</v>
      </c>
      <c r="F75" s="116"/>
      <c r="G75" s="116"/>
      <c r="H75" s="116"/>
      <c r="I75" s="5" t="s">
        <v>63</v>
      </c>
      <c r="J75" s="5" t="s">
        <v>64</v>
      </c>
      <c r="K75" s="55" t="s">
        <v>65</v>
      </c>
      <c r="L75" s="55"/>
      <c r="M75" s="55"/>
      <c r="N75" s="55"/>
      <c r="O75" s="55" t="s">
        <v>66</v>
      </c>
      <c r="P75" s="55"/>
      <c r="Q75" s="55"/>
      <c r="R75" s="114"/>
    </row>
    <row r="76" spans="2:18" s="4" customFormat="1" ht="81" customHeight="1">
      <c r="B76" s="152"/>
      <c r="C76" s="46" t="s">
        <v>67</v>
      </c>
      <c r="D76" s="46"/>
      <c r="E76" s="116" t="s">
        <v>68</v>
      </c>
      <c r="F76" s="116"/>
      <c r="G76" s="116"/>
      <c r="H76" s="116"/>
      <c r="I76" s="5" t="s">
        <v>69</v>
      </c>
      <c r="J76" s="5" t="s">
        <v>70</v>
      </c>
      <c r="K76" s="46" t="s">
        <v>71</v>
      </c>
      <c r="L76" s="46"/>
      <c r="M76" s="46"/>
      <c r="N76" s="46"/>
      <c r="O76" s="46" t="s">
        <v>72</v>
      </c>
      <c r="P76" s="46"/>
      <c r="Q76" s="46"/>
      <c r="R76" s="47"/>
    </row>
    <row r="77" spans="2:18" s="4" customFormat="1" ht="81" customHeight="1">
      <c r="B77" s="152"/>
      <c r="C77" s="46" t="s">
        <v>73</v>
      </c>
      <c r="D77" s="46"/>
      <c r="E77" s="116" t="s">
        <v>74</v>
      </c>
      <c r="F77" s="116"/>
      <c r="G77" s="116"/>
      <c r="H77" s="116"/>
      <c r="I77" s="5" t="s">
        <v>75</v>
      </c>
      <c r="J77" s="5" t="s">
        <v>76</v>
      </c>
      <c r="K77" s="46" t="s">
        <v>77</v>
      </c>
      <c r="L77" s="46"/>
      <c r="M77" s="46"/>
      <c r="N77" s="46"/>
      <c r="O77" s="46" t="s">
        <v>78</v>
      </c>
      <c r="P77" s="46"/>
      <c r="Q77" s="46"/>
      <c r="R77" s="47"/>
    </row>
    <row r="78" spans="2:18" s="4" customFormat="1" ht="82" customHeight="1">
      <c r="B78" s="152"/>
      <c r="C78" s="55" t="s">
        <v>79</v>
      </c>
      <c r="D78" s="55"/>
      <c r="E78" s="153" t="s">
        <v>80</v>
      </c>
      <c r="F78" s="153"/>
      <c r="G78" s="153"/>
      <c r="H78" s="153"/>
      <c r="I78" s="5" t="s">
        <v>81</v>
      </c>
      <c r="J78" s="5" t="s">
        <v>82</v>
      </c>
      <c r="K78" s="55" t="s">
        <v>83</v>
      </c>
      <c r="L78" s="55"/>
      <c r="M78" s="55"/>
      <c r="N78" s="55"/>
      <c r="O78" s="55" t="s">
        <v>84</v>
      </c>
      <c r="P78" s="55"/>
      <c r="Q78" s="55"/>
      <c r="R78" s="114"/>
    </row>
    <row r="79" spans="2:18" s="4" customFormat="1" ht="114" customHeight="1">
      <c r="B79" s="152"/>
      <c r="C79" s="46" t="s">
        <v>85</v>
      </c>
      <c r="D79" s="46"/>
      <c r="E79" s="116" t="s">
        <v>86</v>
      </c>
      <c r="F79" s="116"/>
      <c r="G79" s="116"/>
      <c r="H79" s="116"/>
      <c r="I79" s="5" t="s">
        <v>87</v>
      </c>
      <c r="J79" s="5" t="s">
        <v>88</v>
      </c>
      <c r="K79" s="55" t="s">
        <v>89</v>
      </c>
      <c r="L79" s="55"/>
      <c r="M79" s="55"/>
      <c r="N79" s="55"/>
      <c r="O79" s="46" t="s">
        <v>90</v>
      </c>
      <c r="P79" s="46"/>
      <c r="Q79" s="46"/>
      <c r="R79" s="47"/>
    </row>
    <row r="80" spans="2:18" s="4" customFormat="1" ht="84" customHeight="1">
      <c r="B80" s="152" t="s">
        <v>91</v>
      </c>
      <c r="C80" s="55" t="s">
        <v>92</v>
      </c>
      <c r="D80" s="55"/>
      <c r="E80" s="115" t="s">
        <v>93</v>
      </c>
      <c r="F80" s="115"/>
      <c r="G80" s="115"/>
      <c r="H80" s="115"/>
      <c r="I80" s="5" t="s">
        <v>81</v>
      </c>
      <c r="J80" s="5" t="s">
        <v>82</v>
      </c>
      <c r="K80" s="55" t="s">
        <v>83</v>
      </c>
      <c r="L80" s="55"/>
      <c r="M80" s="55"/>
      <c r="N80" s="55"/>
      <c r="O80" s="55" t="s">
        <v>94</v>
      </c>
      <c r="P80" s="55"/>
      <c r="Q80" s="55"/>
      <c r="R80" s="114"/>
    </row>
    <row r="81" spans="2:18" s="4" customFormat="1" ht="127" customHeight="1">
      <c r="B81" s="152"/>
      <c r="C81" s="55" t="s">
        <v>95</v>
      </c>
      <c r="D81" s="55"/>
      <c r="E81" s="115" t="s">
        <v>96</v>
      </c>
      <c r="F81" s="115"/>
      <c r="G81" s="115"/>
      <c r="H81" s="115"/>
      <c r="I81" s="5" t="s">
        <v>97</v>
      </c>
      <c r="J81" s="5" t="s">
        <v>98</v>
      </c>
      <c r="K81" s="55" t="s">
        <v>99</v>
      </c>
      <c r="L81" s="55"/>
      <c r="M81" s="55"/>
      <c r="N81" s="55"/>
      <c r="O81" s="55" t="s">
        <v>100</v>
      </c>
      <c r="P81" s="55"/>
      <c r="Q81" s="55"/>
      <c r="R81" s="114"/>
    </row>
    <row r="82" spans="2:18" s="4" customFormat="1" ht="125" customHeight="1" thickBot="1">
      <c r="B82" s="31" t="s">
        <v>101</v>
      </c>
      <c r="C82" s="106" t="s">
        <v>102</v>
      </c>
      <c r="D82" s="148"/>
      <c r="E82" s="106" t="s">
        <v>103</v>
      </c>
      <c r="F82" s="106"/>
      <c r="G82" s="106"/>
      <c r="H82" s="106"/>
      <c r="I82" s="12" t="s">
        <v>104</v>
      </c>
      <c r="J82" s="12" t="s">
        <v>105</v>
      </c>
      <c r="K82" s="106" t="s">
        <v>106</v>
      </c>
      <c r="L82" s="106"/>
      <c r="M82" s="106"/>
      <c r="N82" s="106"/>
      <c r="O82" s="106" t="s">
        <v>107</v>
      </c>
      <c r="P82" s="106"/>
      <c r="Q82" s="106"/>
      <c r="R82" s="107"/>
    </row>
    <row r="85" spans="2:18" ht="21" customHeight="1">
      <c r="B85" s="22" t="s">
        <v>108</v>
      </c>
      <c r="C85" s="6"/>
      <c r="D85" s="6"/>
      <c r="E85" s="6"/>
      <c r="F85" s="6"/>
      <c r="G85" s="6"/>
      <c r="H85" s="6"/>
      <c r="I85" s="6"/>
      <c r="J85" s="6"/>
      <c r="K85" s="6"/>
      <c r="L85" s="6"/>
      <c r="M85" s="6"/>
      <c r="N85" s="6"/>
      <c r="O85" s="6"/>
      <c r="P85" s="6"/>
      <c r="Q85" s="6"/>
      <c r="R85" s="6"/>
    </row>
    <row r="86" spans="2:18" ht="17" thickBot="1"/>
    <row r="87" spans="2:18" ht="15.75" customHeight="1">
      <c r="B87" s="129" t="s">
        <v>4</v>
      </c>
      <c r="C87" s="149"/>
      <c r="D87" s="150" t="s">
        <v>109</v>
      </c>
      <c r="E87" s="150"/>
      <c r="F87" s="150"/>
      <c r="G87" s="150"/>
      <c r="H87" s="150"/>
      <c r="I87" s="150"/>
      <c r="J87" s="150"/>
      <c r="K87" s="150"/>
      <c r="L87" s="150"/>
      <c r="M87" s="150"/>
      <c r="N87" s="150"/>
      <c r="O87" s="150"/>
      <c r="P87" s="150"/>
      <c r="Q87" s="150"/>
      <c r="R87" s="151"/>
    </row>
    <row r="88" spans="2:18" ht="16.5" customHeight="1">
      <c r="B88" s="118" t="s">
        <v>49</v>
      </c>
      <c r="C88" s="140"/>
      <c r="D88" s="141" t="s">
        <v>110</v>
      </c>
      <c r="E88" s="142"/>
      <c r="F88" s="142"/>
      <c r="G88" s="142"/>
      <c r="H88" s="142"/>
      <c r="I88" s="142"/>
      <c r="J88" s="142"/>
      <c r="K88" s="142"/>
      <c r="L88" s="142"/>
      <c r="M88" s="142"/>
      <c r="N88" s="142"/>
      <c r="O88" s="142"/>
      <c r="P88" s="142"/>
      <c r="Q88" s="142"/>
      <c r="R88" s="143"/>
    </row>
    <row r="89" spans="2:18" ht="51" customHeight="1" thickBot="1">
      <c r="B89" s="144" t="s">
        <v>279</v>
      </c>
      <c r="C89" s="145"/>
      <c r="D89" s="146" t="s">
        <v>111</v>
      </c>
      <c r="E89" s="146"/>
      <c r="F89" s="146"/>
      <c r="G89" s="146"/>
      <c r="H89" s="146"/>
      <c r="I89" s="146"/>
      <c r="J89" s="146"/>
      <c r="K89" s="146"/>
      <c r="L89" s="146"/>
      <c r="M89" s="146"/>
      <c r="N89" s="146"/>
      <c r="O89" s="146"/>
      <c r="P89" s="146"/>
      <c r="Q89" s="146"/>
      <c r="R89" s="147"/>
    </row>
    <row r="91" spans="2:18" ht="21">
      <c r="B91" s="21" t="s">
        <v>112</v>
      </c>
    </row>
    <row r="92" spans="2:18" ht="22" thickBot="1">
      <c r="B92" s="1"/>
    </row>
    <row r="93" spans="2:18" ht="51" customHeight="1">
      <c r="B93" s="79" t="s">
        <v>51</v>
      </c>
      <c r="C93" s="81" t="s">
        <v>52</v>
      </c>
      <c r="D93" s="81"/>
      <c r="E93" s="83" t="s">
        <v>53</v>
      </c>
      <c r="F93" s="84"/>
      <c r="G93" s="84"/>
      <c r="H93" s="84"/>
      <c r="I93" s="84"/>
      <c r="J93" s="85"/>
      <c r="K93" s="86" t="s">
        <v>54</v>
      </c>
      <c r="L93" s="86"/>
      <c r="M93" s="86"/>
      <c r="N93" s="86"/>
      <c r="O93" s="86"/>
      <c r="P93" s="86"/>
      <c r="Q93" s="86"/>
      <c r="R93" s="87"/>
    </row>
    <row r="94" spans="2:18" ht="17">
      <c r="B94" s="80"/>
      <c r="C94" s="82"/>
      <c r="D94" s="82"/>
      <c r="E94" s="88" t="s">
        <v>55</v>
      </c>
      <c r="F94" s="89"/>
      <c r="G94" s="89"/>
      <c r="H94" s="90"/>
      <c r="I94" s="7" t="s">
        <v>56</v>
      </c>
      <c r="J94" s="7" t="s">
        <v>57</v>
      </c>
      <c r="K94" s="88" t="s">
        <v>58</v>
      </c>
      <c r="L94" s="89"/>
      <c r="M94" s="89"/>
      <c r="N94" s="90"/>
      <c r="O94" s="91" t="s">
        <v>59</v>
      </c>
      <c r="P94" s="91"/>
      <c r="Q94" s="91"/>
      <c r="R94" s="92"/>
    </row>
    <row r="95" spans="2:18" s="4" customFormat="1" ht="111" customHeight="1">
      <c r="B95" s="57" t="s">
        <v>60</v>
      </c>
      <c r="C95" s="55" t="s">
        <v>113</v>
      </c>
      <c r="D95" s="55"/>
      <c r="E95" s="133" t="s">
        <v>114</v>
      </c>
      <c r="F95" s="134"/>
      <c r="G95" s="134"/>
      <c r="H95" s="135"/>
      <c r="I95" s="5" t="s">
        <v>115</v>
      </c>
      <c r="J95" s="5" t="s">
        <v>116</v>
      </c>
      <c r="K95" s="136" t="s">
        <v>117</v>
      </c>
      <c r="L95" s="137"/>
      <c r="M95" s="137"/>
      <c r="N95" s="138"/>
      <c r="O95" s="55" t="s">
        <v>118</v>
      </c>
      <c r="P95" s="55"/>
      <c r="Q95" s="55"/>
      <c r="R95" s="114"/>
    </row>
    <row r="96" spans="2:18" s="4" customFormat="1" ht="124" customHeight="1">
      <c r="B96" s="57"/>
      <c r="C96" s="40" t="s">
        <v>119</v>
      </c>
      <c r="D96" s="41"/>
      <c r="E96" s="42" t="s">
        <v>120</v>
      </c>
      <c r="F96" s="43"/>
      <c r="G96" s="43"/>
      <c r="H96" s="44"/>
      <c r="I96" s="5" t="s">
        <v>115</v>
      </c>
      <c r="J96" s="5" t="s">
        <v>121</v>
      </c>
      <c r="K96" s="136" t="s">
        <v>117</v>
      </c>
      <c r="L96" s="137"/>
      <c r="M96" s="137"/>
      <c r="N96" s="138"/>
      <c r="O96" s="55" t="s">
        <v>122</v>
      </c>
      <c r="P96" s="55"/>
      <c r="Q96" s="55"/>
      <c r="R96" s="114"/>
    </row>
    <row r="97" spans="2:18" s="4" customFormat="1" ht="65" customHeight="1">
      <c r="B97" s="57"/>
      <c r="C97" s="55" t="s">
        <v>123</v>
      </c>
      <c r="D97" s="55"/>
      <c r="E97" s="50" t="s">
        <v>124</v>
      </c>
      <c r="F97" s="51"/>
      <c r="G97" s="51"/>
      <c r="H97" s="52"/>
      <c r="I97" s="8" t="s">
        <v>125</v>
      </c>
      <c r="J97" s="8" t="s">
        <v>126</v>
      </c>
      <c r="K97" s="40" t="s">
        <v>127</v>
      </c>
      <c r="L97" s="45"/>
      <c r="M97" s="45"/>
      <c r="N97" s="41"/>
      <c r="O97" s="46" t="s">
        <v>128</v>
      </c>
      <c r="P97" s="46"/>
      <c r="Q97" s="46"/>
      <c r="R97" s="47"/>
    </row>
    <row r="98" spans="2:18" s="4" customFormat="1" ht="67" customHeight="1">
      <c r="B98" s="57"/>
      <c r="C98" s="40" t="s">
        <v>129</v>
      </c>
      <c r="D98" s="41"/>
      <c r="E98" s="42" t="s">
        <v>130</v>
      </c>
      <c r="F98" s="43"/>
      <c r="G98" s="43"/>
      <c r="H98" s="44"/>
      <c r="I98" s="5" t="s">
        <v>125</v>
      </c>
      <c r="J98" s="5" t="s">
        <v>131</v>
      </c>
      <c r="K98" s="40" t="s">
        <v>117</v>
      </c>
      <c r="L98" s="45"/>
      <c r="M98" s="45"/>
      <c r="N98" s="41"/>
      <c r="O98" s="40" t="s">
        <v>132</v>
      </c>
      <c r="P98" s="45"/>
      <c r="Q98" s="45"/>
      <c r="R98" s="139"/>
    </row>
    <row r="99" spans="2:18" s="4" customFormat="1" ht="67" customHeight="1">
      <c r="B99" s="57"/>
      <c r="C99" s="55" t="s">
        <v>123</v>
      </c>
      <c r="D99" s="55"/>
      <c r="E99" s="42" t="s">
        <v>133</v>
      </c>
      <c r="F99" s="43"/>
      <c r="G99" s="43"/>
      <c r="H99" s="44"/>
      <c r="I99" s="8" t="s">
        <v>125</v>
      </c>
      <c r="J99" s="8" t="s">
        <v>134</v>
      </c>
      <c r="K99" s="40" t="s">
        <v>135</v>
      </c>
      <c r="L99" s="45"/>
      <c r="M99" s="45"/>
      <c r="N99" s="41"/>
      <c r="O99" s="55" t="s">
        <v>136</v>
      </c>
      <c r="P99" s="55"/>
      <c r="Q99" s="55"/>
      <c r="R99" s="114"/>
    </row>
    <row r="100" spans="2:18" s="4" customFormat="1" ht="157" customHeight="1">
      <c r="B100" s="58"/>
      <c r="C100" s="55" t="s">
        <v>137</v>
      </c>
      <c r="D100" s="55"/>
      <c r="E100" s="40" t="s">
        <v>138</v>
      </c>
      <c r="F100" s="45"/>
      <c r="G100" s="45"/>
      <c r="H100" s="41"/>
      <c r="I100" s="5" t="s">
        <v>115</v>
      </c>
      <c r="J100" s="5" t="s">
        <v>139</v>
      </c>
      <c r="K100" s="136" t="s">
        <v>83</v>
      </c>
      <c r="L100" s="137"/>
      <c r="M100" s="137"/>
      <c r="N100" s="138"/>
      <c r="O100" s="55" t="s">
        <v>140</v>
      </c>
      <c r="P100" s="55"/>
      <c r="Q100" s="55"/>
      <c r="R100" s="114"/>
    </row>
    <row r="101" spans="2:18" s="4" customFormat="1" ht="66" customHeight="1">
      <c r="B101" s="9" t="s">
        <v>91</v>
      </c>
      <c r="C101" s="55" t="s">
        <v>141</v>
      </c>
      <c r="D101" s="55"/>
      <c r="E101" s="133" t="s">
        <v>142</v>
      </c>
      <c r="F101" s="134"/>
      <c r="G101" s="134"/>
      <c r="H101" s="135"/>
      <c r="I101" s="5" t="s">
        <v>143</v>
      </c>
      <c r="J101" s="5" t="s">
        <v>98</v>
      </c>
      <c r="K101" s="136" t="s">
        <v>144</v>
      </c>
      <c r="L101" s="137"/>
      <c r="M101" s="137"/>
      <c r="N101" s="138"/>
      <c r="O101" s="55" t="s">
        <v>145</v>
      </c>
      <c r="P101" s="55"/>
      <c r="Q101" s="55"/>
      <c r="R101" s="114"/>
    </row>
    <row r="102" spans="2:18" s="4" customFormat="1" ht="124" customHeight="1">
      <c r="B102" s="117" t="s">
        <v>146</v>
      </c>
      <c r="C102" s="55" t="s">
        <v>147</v>
      </c>
      <c r="D102" s="55"/>
      <c r="E102" s="133" t="s">
        <v>148</v>
      </c>
      <c r="F102" s="134"/>
      <c r="G102" s="134"/>
      <c r="H102" s="135"/>
      <c r="I102" s="5" t="s">
        <v>125</v>
      </c>
      <c r="J102" s="5" t="s">
        <v>139</v>
      </c>
      <c r="K102" s="136" t="s">
        <v>149</v>
      </c>
      <c r="L102" s="137"/>
      <c r="M102" s="137"/>
      <c r="N102" s="138"/>
      <c r="O102" s="55" t="s">
        <v>150</v>
      </c>
      <c r="P102" s="55"/>
      <c r="Q102" s="55"/>
      <c r="R102" s="114"/>
    </row>
    <row r="103" spans="2:18" s="4" customFormat="1" ht="124" customHeight="1">
      <c r="B103" s="131"/>
      <c r="C103" s="40" t="s">
        <v>151</v>
      </c>
      <c r="D103" s="41"/>
      <c r="E103" s="42" t="s">
        <v>152</v>
      </c>
      <c r="F103" s="43"/>
      <c r="G103" s="43"/>
      <c r="H103" s="44"/>
      <c r="I103" s="8" t="s">
        <v>153</v>
      </c>
      <c r="J103" s="8" t="s">
        <v>154</v>
      </c>
      <c r="K103" s="40" t="s">
        <v>155</v>
      </c>
      <c r="L103" s="45"/>
      <c r="M103" s="45"/>
      <c r="N103" s="41"/>
      <c r="O103" s="46" t="s">
        <v>156</v>
      </c>
      <c r="P103" s="46"/>
      <c r="Q103" s="46"/>
      <c r="R103" s="47"/>
    </row>
    <row r="104" spans="2:18" s="4" customFormat="1" ht="125" customHeight="1" thickBot="1">
      <c r="B104" s="132"/>
      <c r="C104" s="106" t="s">
        <v>147</v>
      </c>
      <c r="D104" s="106"/>
      <c r="E104" s="126" t="s">
        <v>157</v>
      </c>
      <c r="F104" s="127"/>
      <c r="G104" s="127"/>
      <c r="H104" s="128"/>
      <c r="I104" s="12" t="s">
        <v>158</v>
      </c>
      <c r="J104" s="12" t="s">
        <v>159</v>
      </c>
      <c r="K104" s="36" t="s">
        <v>160</v>
      </c>
      <c r="L104" s="37"/>
      <c r="M104" s="37"/>
      <c r="N104" s="38"/>
      <c r="O104" s="106" t="s">
        <v>161</v>
      </c>
      <c r="P104" s="106"/>
      <c r="Q104" s="106"/>
      <c r="R104" s="107"/>
    </row>
    <row r="106" spans="2:18" ht="29" customHeight="1" thickBot="1">
      <c r="B106" s="108" t="s">
        <v>162</v>
      </c>
      <c r="C106" s="108"/>
      <c r="D106" s="108"/>
      <c r="E106" s="108"/>
      <c r="F106" s="108"/>
      <c r="G106" s="108"/>
      <c r="H106" s="108"/>
      <c r="I106" s="108"/>
      <c r="J106" s="108"/>
      <c r="K106" s="108"/>
      <c r="L106" s="108"/>
      <c r="M106" s="108"/>
      <c r="N106" s="108"/>
      <c r="O106" s="108"/>
      <c r="P106" s="108"/>
      <c r="Q106" s="108"/>
      <c r="R106" s="108"/>
    </row>
    <row r="107" spans="2:18" ht="15.75" customHeight="1">
      <c r="B107" s="129" t="s">
        <v>5</v>
      </c>
      <c r="C107" s="130"/>
      <c r="D107" s="111" t="s">
        <v>163</v>
      </c>
      <c r="E107" s="112"/>
      <c r="F107" s="112"/>
      <c r="G107" s="112"/>
      <c r="H107" s="112"/>
      <c r="I107" s="112"/>
      <c r="J107" s="112"/>
      <c r="K107" s="112"/>
      <c r="L107" s="112"/>
      <c r="M107" s="112"/>
      <c r="N107" s="112"/>
      <c r="O107" s="112"/>
      <c r="P107" s="112"/>
      <c r="Q107" s="112"/>
      <c r="R107" s="113"/>
    </row>
    <row r="108" spans="2:18" ht="15.75" customHeight="1">
      <c r="B108" s="118" t="s">
        <v>49</v>
      </c>
      <c r="C108" s="119"/>
      <c r="D108" s="98" t="s">
        <v>164</v>
      </c>
      <c r="E108" s="99"/>
      <c r="F108" s="99"/>
      <c r="G108" s="99"/>
      <c r="H108" s="99"/>
      <c r="I108" s="99"/>
      <c r="J108" s="99"/>
      <c r="K108" s="99"/>
      <c r="L108" s="99"/>
      <c r="M108" s="99"/>
      <c r="N108" s="99"/>
      <c r="O108" s="99"/>
      <c r="P108" s="99"/>
      <c r="Q108" s="99"/>
      <c r="R108" s="100"/>
    </row>
    <row r="109" spans="2:18" ht="32.25" customHeight="1" thickBot="1">
      <c r="B109" s="120" t="s">
        <v>280</v>
      </c>
      <c r="C109" s="121"/>
      <c r="D109" s="122" t="s">
        <v>281</v>
      </c>
      <c r="E109" s="123"/>
      <c r="F109" s="123"/>
      <c r="G109" s="123"/>
      <c r="H109" s="123"/>
      <c r="I109" s="123"/>
      <c r="J109" s="123"/>
      <c r="K109" s="123"/>
      <c r="L109" s="123"/>
      <c r="M109" s="123"/>
      <c r="N109" s="123"/>
      <c r="O109" s="123"/>
      <c r="P109" s="123"/>
      <c r="Q109" s="123"/>
      <c r="R109" s="124"/>
    </row>
    <row r="110" spans="2:18">
      <c r="B110" s="10"/>
      <c r="C110" s="11"/>
    </row>
    <row r="112" spans="2:18" ht="21">
      <c r="B112" s="21" t="s">
        <v>165</v>
      </c>
    </row>
    <row r="113" spans="2:18" ht="17" thickBot="1"/>
    <row r="114" spans="2:18" ht="41.25" customHeight="1">
      <c r="B114" s="79" t="s">
        <v>51</v>
      </c>
      <c r="C114" s="81" t="s">
        <v>52</v>
      </c>
      <c r="D114" s="81"/>
      <c r="E114" s="125" t="s">
        <v>53</v>
      </c>
      <c r="F114" s="125"/>
      <c r="G114" s="125"/>
      <c r="H114" s="125"/>
      <c r="I114" s="125"/>
      <c r="J114" s="125"/>
      <c r="K114" s="86" t="s">
        <v>54</v>
      </c>
      <c r="L114" s="86"/>
      <c r="M114" s="86"/>
      <c r="N114" s="86"/>
      <c r="O114" s="86"/>
      <c r="P114" s="86"/>
      <c r="Q114" s="86"/>
      <c r="R114" s="87"/>
    </row>
    <row r="115" spans="2:18" ht="17">
      <c r="B115" s="80"/>
      <c r="C115" s="82"/>
      <c r="D115" s="82"/>
      <c r="E115" s="91" t="s">
        <v>55</v>
      </c>
      <c r="F115" s="91"/>
      <c r="G115" s="91"/>
      <c r="H115" s="91"/>
      <c r="I115" s="7" t="s">
        <v>56</v>
      </c>
      <c r="J115" s="7" t="s">
        <v>57</v>
      </c>
      <c r="K115" s="91" t="s">
        <v>58</v>
      </c>
      <c r="L115" s="91"/>
      <c r="M115" s="91"/>
      <c r="N115" s="91"/>
      <c r="O115" s="91" t="s">
        <v>59</v>
      </c>
      <c r="P115" s="91"/>
      <c r="Q115" s="91"/>
      <c r="R115" s="92"/>
    </row>
    <row r="116" spans="2:18" s="4" customFormat="1" ht="129" customHeight="1">
      <c r="B116" s="117" t="s">
        <v>60</v>
      </c>
      <c r="C116" s="55" t="s">
        <v>166</v>
      </c>
      <c r="D116" s="55"/>
      <c r="E116" s="115" t="s">
        <v>167</v>
      </c>
      <c r="F116" s="115"/>
      <c r="G116" s="115"/>
      <c r="H116" s="115"/>
      <c r="I116" s="5" t="s">
        <v>168</v>
      </c>
      <c r="J116" s="5" t="s">
        <v>64</v>
      </c>
      <c r="K116" s="55" t="s">
        <v>169</v>
      </c>
      <c r="L116" s="55"/>
      <c r="M116" s="55"/>
      <c r="N116" s="55"/>
      <c r="O116" s="55" t="s">
        <v>170</v>
      </c>
      <c r="P116" s="55"/>
      <c r="Q116" s="55"/>
      <c r="R116" s="114"/>
    </row>
    <row r="117" spans="2:18" s="4" customFormat="1" ht="81" customHeight="1">
      <c r="B117" s="117"/>
      <c r="C117" s="55" t="s">
        <v>171</v>
      </c>
      <c r="D117" s="55"/>
      <c r="E117" s="115" t="s">
        <v>172</v>
      </c>
      <c r="F117" s="115"/>
      <c r="G117" s="115"/>
      <c r="H117" s="115"/>
      <c r="I117" s="5" t="s">
        <v>168</v>
      </c>
      <c r="J117" s="5" t="s">
        <v>134</v>
      </c>
      <c r="K117" s="55" t="s">
        <v>173</v>
      </c>
      <c r="L117" s="55"/>
      <c r="M117" s="55"/>
      <c r="N117" s="55"/>
      <c r="O117" s="55" t="s">
        <v>170</v>
      </c>
      <c r="P117" s="55"/>
      <c r="Q117" s="55"/>
      <c r="R117" s="114"/>
    </row>
    <row r="118" spans="2:18" s="4" customFormat="1" ht="80.25" customHeight="1">
      <c r="B118" s="117"/>
      <c r="C118" s="46" t="s">
        <v>174</v>
      </c>
      <c r="D118" s="46"/>
      <c r="E118" s="116" t="s">
        <v>175</v>
      </c>
      <c r="F118" s="116"/>
      <c r="G118" s="116"/>
      <c r="H118" s="116"/>
      <c r="I118" s="5" t="s">
        <v>176</v>
      </c>
      <c r="J118" s="5" t="s">
        <v>64</v>
      </c>
      <c r="K118" s="46" t="s">
        <v>177</v>
      </c>
      <c r="L118" s="46"/>
      <c r="M118" s="46"/>
      <c r="N118" s="46"/>
      <c r="O118" s="46" t="s">
        <v>178</v>
      </c>
      <c r="P118" s="46"/>
      <c r="Q118" s="46"/>
      <c r="R118" s="47"/>
    </row>
    <row r="119" spans="2:18" s="4" customFormat="1" ht="83" customHeight="1">
      <c r="B119" s="117"/>
      <c r="C119" s="46" t="s">
        <v>174</v>
      </c>
      <c r="D119" s="46"/>
      <c r="E119" s="116" t="s">
        <v>179</v>
      </c>
      <c r="F119" s="116"/>
      <c r="G119" s="116"/>
      <c r="H119" s="116"/>
      <c r="I119" s="5" t="s">
        <v>176</v>
      </c>
      <c r="J119" s="5" t="s">
        <v>134</v>
      </c>
      <c r="K119" s="46" t="s">
        <v>180</v>
      </c>
      <c r="L119" s="46"/>
      <c r="M119" s="46"/>
      <c r="N119" s="46"/>
      <c r="O119" s="46" t="s">
        <v>178</v>
      </c>
      <c r="P119" s="46"/>
      <c r="Q119" s="46"/>
      <c r="R119" s="47"/>
    </row>
    <row r="120" spans="2:18" s="4" customFormat="1" ht="123" customHeight="1">
      <c r="B120" s="117" t="s">
        <v>91</v>
      </c>
      <c r="C120" s="55" t="s">
        <v>181</v>
      </c>
      <c r="D120" s="55"/>
      <c r="E120" s="115" t="s">
        <v>182</v>
      </c>
      <c r="F120" s="115"/>
      <c r="G120" s="115"/>
      <c r="H120" s="115"/>
      <c r="I120" s="5" t="s">
        <v>183</v>
      </c>
      <c r="J120" s="5" t="s">
        <v>98</v>
      </c>
      <c r="K120" s="55" t="s">
        <v>184</v>
      </c>
      <c r="L120" s="55"/>
      <c r="M120" s="55"/>
      <c r="N120" s="55"/>
      <c r="O120" s="55" t="s">
        <v>185</v>
      </c>
      <c r="P120" s="55"/>
      <c r="Q120" s="55"/>
      <c r="R120" s="114"/>
    </row>
    <row r="121" spans="2:18" s="4" customFormat="1" ht="123" customHeight="1">
      <c r="B121" s="117"/>
      <c r="C121" s="55" t="s">
        <v>186</v>
      </c>
      <c r="D121" s="55"/>
      <c r="E121" s="46" t="s">
        <v>187</v>
      </c>
      <c r="F121" s="46" t="s">
        <v>188</v>
      </c>
      <c r="G121" s="46" t="s">
        <v>188</v>
      </c>
      <c r="H121" s="46" t="s">
        <v>188</v>
      </c>
      <c r="I121" s="5" t="s">
        <v>115</v>
      </c>
      <c r="J121" s="5" t="s">
        <v>139</v>
      </c>
      <c r="K121" s="55" t="s">
        <v>83</v>
      </c>
      <c r="L121" s="55"/>
      <c r="M121" s="55"/>
      <c r="N121" s="55"/>
      <c r="O121" s="55" t="s">
        <v>189</v>
      </c>
      <c r="P121" s="55"/>
      <c r="Q121" s="55"/>
      <c r="R121" s="114"/>
    </row>
    <row r="122" spans="2:18" s="4" customFormat="1" ht="67" customHeight="1">
      <c r="B122" s="117"/>
      <c r="C122" s="55" t="s">
        <v>190</v>
      </c>
      <c r="D122" s="55"/>
      <c r="E122" s="115" t="s">
        <v>191</v>
      </c>
      <c r="F122" s="115"/>
      <c r="G122" s="115"/>
      <c r="H122" s="115"/>
      <c r="I122" s="5" t="s">
        <v>115</v>
      </c>
      <c r="J122" s="5" t="s">
        <v>134</v>
      </c>
      <c r="K122" s="55" t="s">
        <v>83</v>
      </c>
      <c r="L122" s="55"/>
      <c r="M122" s="55"/>
      <c r="N122" s="55"/>
      <c r="O122" s="55" t="s">
        <v>192</v>
      </c>
      <c r="P122" s="55"/>
      <c r="Q122" s="55"/>
      <c r="R122" s="114"/>
    </row>
    <row r="123" spans="2:18" s="4" customFormat="1" ht="71" customHeight="1" thickBot="1">
      <c r="B123" s="31" t="s">
        <v>101</v>
      </c>
      <c r="C123" s="106" t="s">
        <v>193</v>
      </c>
      <c r="D123" s="106"/>
      <c r="E123" s="35" t="s">
        <v>194</v>
      </c>
      <c r="F123" s="35"/>
      <c r="G123" s="35"/>
      <c r="H123" s="35"/>
      <c r="I123" s="12" t="s">
        <v>195</v>
      </c>
      <c r="J123" s="12" t="s">
        <v>196</v>
      </c>
      <c r="K123" s="106" t="s">
        <v>197</v>
      </c>
      <c r="L123" s="106"/>
      <c r="M123" s="106"/>
      <c r="N123" s="106"/>
      <c r="O123" s="106" t="s">
        <v>198</v>
      </c>
      <c r="P123" s="106"/>
      <c r="Q123" s="106"/>
      <c r="R123" s="107"/>
    </row>
    <row r="126" spans="2:18" ht="45" customHeight="1">
      <c r="B126" s="108" t="s">
        <v>199</v>
      </c>
      <c r="C126" s="108"/>
      <c r="D126" s="108"/>
      <c r="E126" s="108"/>
      <c r="F126" s="108"/>
      <c r="G126" s="108"/>
      <c r="H126" s="108"/>
      <c r="I126" s="108"/>
      <c r="J126" s="108"/>
      <c r="K126" s="108"/>
      <c r="L126" s="108"/>
      <c r="M126" s="108"/>
      <c r="N126" s="108"/>
      <c r="O126" s="108"/>
      <c r="P126" s="108"/>
      <c r="Q126" s="108"/>
      <c r="R126" s="108"/>
    </row>
    <row r="127" spans="2:18" ht="17" thickBot="1"/>
    <row r="128" spans="2:18" ht="21" customHeight="1">
      <c r="B128" s="109" t="s">
        <v>5</v>
      </c>
      <c r="C128" s="110"/>
      <c r="D128" s="111" t="s">
        <v>200</v>
      </c>
      <c r="E128" s="112"/>
      <c r="F128" s="112"/>
      <c r="G128" s="112"/>
      <c r="H128" s="112"/>
      <c r="I128" s="112"/>
      <c r="J128" s="112"/>
      <c r="K128" s="112"/>
      <c r="L128" s="112"/>
      <c r="M128" s="112"/>
      <c r="N128" s="112"/>
      <c r="O128" s="112"/>
      <c r="P128" s="112"/>
      <c r="Q128" s="112"/>
      <c r="R128" s="113"/>
    </row>
    <row r="129" spans="1:18" ht="30.75" customHeight="1">
      <c r="B129" s="93" t="s">
        <v>49</v>
      </c>
      <c r="C129" s="94"/>
      <c r="D129" s="95" t="s">
        <v>201</v>
      </c>
      <c r="E129" s="96"/>
      <c r="F129" s="96"/>
      <c r="G129" s="96"/>
      <c r="H129" s="96"/>
      <c r="I129" s="96"/>
      <c r="J129" s="96"/>
      <c r="K129" s="96"/>
      <c r="L129" s="96"/>
      <c r="M129" s="96"/>
      <c r="N129" s="96"/>
      <c r="O129" s="96"/>
      <c r="P129" s="96"/>
      <c r="Q129" s="96"/>
      <c r="R129" s="97"/>
    </row>
    <row r="130" spans="1:18" ht="58.5" customHeight="1">
      <c r="B130" s="93" t="s">
        <v>202</v>
      </c>
      <c r="C130" s="94"/>
      <c r="D130" s="98" t="s">
        <v>203</v>
      </c>
      <c r="E130" s="99"/>
      <c r="F130" s="99"/>
      <c r="G130" s="99"/>
      <c r="H130" s="99"/>
      <c r="I130" s="99"/>
      <c r="J130" s="99"/>
      <c r="K130" s="99"/>
      <c r="L130" s="99"/>
      <c r="M130" s="99"/>
      <c r="N130" s="99"/>
      <c r="O130" s="99"/>
      <c r="P130" s="99"/>
      <c r="Q130" s="99"/>
      <c r="R130" s="100"/>
    </row>
    <row r="131" spans="1:18" ht="69.75" customHeight="1" thickBot="1">
      <c r="B131" s="101" t="s">
        <v>204</v>
      </c>
      <c r="C131" s="102"/>
      <c r="D131" s="103" t="s">
        <v>205</v>
      </c>
      <c r="E131" s="104"/>
      <c r="F131" s="104"/>
      <c r="G131" s="104"/>
      <c r="H131" s="104"/>
      <c r="I131" s="104"/>
      <c r="J131" s="104"/>
      <c r="K131" s="104"/>
      <c r="L131" s="104"/>
      <c r="M131" s="104"/>
      <c r="N131" s="104"/>
      <c r="O131" s="104"/>
      <c r="P131" s="104"/>
      <c r="Q131" s="104"/>
      <c r="R131" s="105"/>
    </row>
    <row r="132" spans="1:18" ht="15.75" customHeight="1">
      <c r="B132" s="67" t="s">
        <v>206</v>
      </c>
      <c r="C132" s="68"/>
      <c r="D132" s="73" t="s">
        <v>207</v>
      </c>
      <c r="E132" s="74"/>
      <c r="F132" s="74"/>
      <c r="G132" s="74"/>
      <c r="H132" s="74"/>
      <c r="I132" s="74"/>
      <c r="J132" s="74"/>
      <c r="K132" s="74"/>
      <c r="L132" s="74"/>
      <c r="M132" s="74"/>
      <c r="N132" s="74"/>
      <c r="O132" s="74"/>
      <c r="P132" s="74"/>
      <c r="Q132" s="74"/>
      <c r="R132" s="75"/>
    </row>
    <row r="133" spans="1:18">
      <c r="B133" s="69"/>
      <c r="C133" s="70"/>
      <c r="D133" s="73"/>
      <c r="E133" s="74"/>
      <c r="F133" s="74"/>
      <c r="G133" s="74"/>
      <c r="H133" s="74"/>
      <c r="I133" s="74"/>
      <c r="J133" s="74"/>
      <c r="K133" s="74"/>
      <c r="L133" s="74"/>
      <c r="M133" s="74"/>
      <c r="N133" s="74"/>
      <c r="O133" s="74"/>
      <c r="P133" s="74"/>
      <c r="Q133" s="74"/>
      <c r="R133" s="75"/>
    </row>
    <row r="134" spans="1:18" ht="32.25" customHeight="1" thickBot="1">
      <c r="A134" s="13"/>
      <c r="B134" s="71"/>
      <c r="C134" s="72"/>
      <c r="D134" s="76"/>
      <c r="E134" s="77"/>
      <c r="F134" s="77"/>
      <c r="G134" s="77"/>
      <c r="H134" s="77"/>
      <c r="I134" s="77"/>
      <c r="J134" s="77"/>
      <c r="K134" s="77"/>
      <c r="L134" s="77"/>
      <c r="M134" s="77"/>
      <c r="N134" s="77"/>
      <c r="O134" s="77"/>
      <c r="P134" s="77"/>
      <c r="Q134" s="77"/>
      <c r="R134" s="78"/>
    </row>
    <row r="136" spans="1:18" ht="21">
      <c r="B136" s="21" t="s">
        <v>208</v>
      </c>
      <c r="G136" s="13"/>
      <c r="H136" s="14"/>
      <c r="I136" s="13"/>
    </row>
    <row r="137" spans="1:18" ht="22" thickBot="1">
      <c r="B137" s="1"/>
    </row>
    <row r="138" spans="1:18" ht="34" customHeight="1">
      <c r="B138" s="79" t="s">
        <v>51</v>
      </c>
      <c r="C138" s="81" t="s">
        <v>52</v>
      </c>
      <c r="D138" s="81"/>
      <c r="E138" s="83" t="s">
        <v>53</v>
      </c>
      <c r="F138" s="84"/>
      <c r="G138" s="84"/>
      <c r="H138" s="84"/>
      <c r="I138" s="84"/>
      <c r="J138" s="85"/>
      <c r="K138" s="86" t="s">
        <v>54</v>
      </c>
      <c r="L138" s="86"/>
      <c r="M138" s="86"/>
      <c r="N138" s="86"/>
      <c r="O138" s="86"/>
      <c r="P138" s="86"/>
      <c r="Q138" s="86"/>
      <c r="R138" s="87"/>
    </row>
    <row r="139" spans="1:18" ht="55" customHeight="1" thickBot="1">
      <c r="B139" s="80"/>
      <c r="C139" s="82"/>
      <c r="D139" s="82"/>
      <c r="E139" s="88" t="s">
        <v>55</v>
      </c>
      <c r="F139" s="89"/>
      <c r="G139" s="89"/>
      <c r="H139" s="90"/>
      <c r="I139" s="7" t="s">
        <v>56</v>
      </c>
      <c r="J139" s="7" t="s">
        <v>57</v>
      </c>
      <c r="K139" s="88" t="s">
        <v>58</v>
      </c>
      <c r="L139" s="89"/>
      <c r="M139" s="89"/>
      <c r="N139" s="90"/>
      <c r="O139" s="91" t="s">
        <v>59</v>
      </c>
      <c r="P139" s="91"/>
      <c r="Q139" s="91"/>
      <c r="R139" s="92"/>
    </row>
    <row r="140" spans="1:18" s="4" customFormat="1" ht="112" customHeight="1">
      <c r="B140" s="56" t="s">
        <v>60</v>
      </c>
      <c r="C140" s="59" t="s">
        <v>209</v>
      </c>
      <c r="D140" s="60"/>
      <c r="E140" s="61" t="s">
        <v>210</v>
      </c>
      <c r="F140" s="62"/>
      <c r="G140" s="62"/>
      <c r="H140" s="63"/>
      <c r="I140" s="15" t="s">
        <v>211</v>
      </c>
      <c r="J140" s="15" t="s">
        <v>139</v>
      </c>
      <c r="K140" s="59" t="s">
        <v>212</v>
      </c>
      <c r="L140" s="64"/>
      <c r="M140" s="64"/>
      <c r="N140" s="60"/>
      <c r="O140" s="65" t="s">
        <v>213</v>
      </c>
      <c r="P140" s="65"/>
      <c r="Q140" s="65"/>
      <c r="R140" s="66"/>
    </row>
    <row r="141" spans="1:18" s="4" customFormat="1" ht="110" customHeight="1">
      <c r="B141" s="57"/>
      <c r="C141" s="40" t="s">
        <v>209</v>
      </c>
      <c r="D141" s="41"/>
      <c r="E141" s="50" t="s">
        <v>214</v>
      </c>
      <c r="F141" s="51"/>
      <c r="G141" s="51"/>
      <c r="H141" s="52"/>
      <c r="I141" s="8" t="s">
        <v>143</v>
      </c>
      <c r="J141" s="16" t="s">
        <v>215</v>
      </c>
      <c r="K141" s="40" t="s">
        <v>216</v>
      </c>
      <c r="L141" s="45"/>
      <c r="M141" s="45"/>
      <c r="N141" s="41"/>
      <c r="O141" s="46" t="s">
        <v>217</v>
      </c>
      <c r="P141" s="46"/>
      <c r="Q141" s="46"/>
      <c r="R141" s="47"/>
    </row>
    <row r="142" spans="1:18" s="4" customFormat="1" ht="112" customHeight="1">
      <c r="B142" s="57"/>
      <c r="C142" s="40" t="s">
        <v>209</v>
      </c>
      <c r="D142" s="41"/>
      <c r="E142" s="50" t="s">
        <v>218</v>
      </c>
      <c r="F142" s="51"/>
      <c r="G142" s="51"/>
      <c r="H142" s="52"/>
      <c r="I142" s="32" t="s">
        <v>143</v>
      </c>
      <c r="J142" s="8" t="s">
        <v>219</v>
      </c>
      <c r="K142" s="40" t="s">
        <v>216</v>
      </c>
      <c r="L142" s="45"/>
      <c r="M142" s="45"/>
      <c r="N142" s="41"/>
      <c r="O142" s="46" t="s">
        <v>220</v>
      </c>
      <c r="P142" s="46"/>
      <c r="Q142" s="46"/>
      <c r="R142" s="47"/>
    </row>
    <row r="143" spans="1:18" s="4" customFormat="1" ht="79" customHeight="1">
      <c r="B143" s="57"/>
      <c r="C143" s="55" t="s">
        <v>221</v>
      </c>
      <c r="D143" s="55"/>
      <c r="E143" s="50" t="s">
        <v>222</v>
      </c>
      <c r="F143" s="51"/>
      <c r="G143" s="51"/>
      <c r="H143" s="52"/>
      <c r="I143" s="8" t="s">
        <v>223</v>
      </c>
      <c r="J143" s="8" t="s">
        <v>224</v>
      </c>
      <c r="K143" s="40" t="s">
        <v>225</v>
      </c>
      <c r="L143" s="45"/>
      <c r="M143" s="45"/>
      <c r="N143" s="41"/>
      <c r="O143" s="46" t="s">
        <v>226</v>
      </c>
      <c r="P143" s="46"/>
      <c r="Q143" s="46"/>
      <c r="R143" s="47"/>
    </row>
    <row r="144" spans="1:18" s="4" customFormat="1" ht="84" customHeight="1">
      <c r="B144" s="57"/>
      <c r="C144" s="55" t="s">
        <v>227</v>
      </c>
      <c r="D144" s="55"/>
      <c r="E144" s="50" t="s">
        <v>228</v>
      </c>
      <c r="F144" s="51"/>
      <c r="G144" s="51"/>
      <c r="H144" s="52"/>
      <c r="I144" s="8" t="s">
        <v>223</v>
      </c>
      <c r="J144" s="8" t="s">
        <v>139</v>
      </c>
      <c r="K144" s="40" t="s">
        <v>229</v>
      </c>
      <c r="L144" s="45"/>
      <c r="M144" s="45"/>
      <c r="N144" s="41"/>
      <c r="O144" s="46" t="s">
        <v>230</v>
      </c>
      <c r="P144" s="46"/>
      <c r="Q144" s="46"/>
      <c r="R144" s="47"/>
    </row>
    <row r="145" spans="2:18" s="4" customFormat="1" ht="112" customHeight="1">
      <c r="B145" s="57"/>
      <c r="C145" s="40" t="s">
        <v>231</v>
      </c>
      <c r="D145" s="41"/>
      <c r="E145" s="42" t="s">
        <v>232</v>
      </c>
      <c r="F145" s="43"/>
      <c r="G145" s="43"/>
      <c r="H145" s="44"/>
      <c r="I145" s="8" t="s">
        <v>233</v>
      </c>
      <c r="J145" s="8" t="s">
        <v>139</v>
      </c>
      <c r="K145" s="46" t="s">
        <v>234</v>
      </c>
      <c r="L145" s="46"/>
      <c r="M145" s="46"/>
      <c r="N145" s="46"/>
      <c r="O145" s="46" t="s">
        <v>235</v>
      </c>
      <c r="P145" s="46"/>
      <c r="Q145" s="46"/>
      <c r="R145" s="47"/>
    </row>
    <row r="146" spans="2:18" s="4" customFormat="1" ht="112" customHeight="1">
      <c r="B146" s="57"/>
      <c r="C146" s="55" t="s">
        <v>236</v>
      </c>
      <c r="D146" s="55"/>
      <c r="E146" s="42" t="s">
        <v>237</v>
      </c>
      <c r="F146" s="43"/>
      <c r="G146" s="43"/>
      <c r="H146" s="44"/>
      <c r="I146" s="8" t="s">
        <v>238</v>
      </c>
      <c r="J146" s="8" t="s">
        <v>224</v>
      </c>
      <c r="K146" s="40" t="s">
        <v>117</v>
      </c>
      <c r="L146" s="45"/>
      <c r="M146" s="45"/>
      <c r="N146" s="41"/>
      <c r="O146" s="46" t="s">
        <v>156</v>
      </c>
      <c r="P146" s="46"/>
      <c r="Q146" s="46"/>
      <c r="R146" s="47"/>
    </row>
    <row r="147" spans="2:18" s="4" customFormat="1" ht="95" customHeight="1">
      <c r="B147" s="57"/>
      <c r="C147" s="48" t="s">
        <v>239</v>
      </c>
      <c r="D147" s="49"/>
      <c r="E147" s="42" t="s">
        <v>240</v>
      </c>
      <c r="F147" s="43"/>
      <c r="G147" s="43"/>
      <c r="H147" s="44"/>
      <c r="I147" s="8" t="s">
        <v>238</v>
      </c>
      <c r="J147" s="8" t="s">
        <v>131</v>
      </c>
      <c r="K147" s="46" t="s">
        <v>241</v>
      </c>
      <c r="L147" s="46"/>
      <c r="M147" s="46"/>
      <c r="N147" s="46"/>
      <c r="O147" s="46" t="s">
        <v>156</v>
      </c>
      <c r="P147" s="46"/>
      <c r="Q147" s="46"/>
      <c r="R147" s="47"/>
    </row>
    <row r="148" spans="2:18" s="4" customFormat="1" ht="68" customHeight="1">
      <c r="B148" s="57"/>
      <c r="C148" s="40" t="s">
        <v>242</v>
      </c>
      <c r="D148" s="41"/>
      <c r="E148" s="42" t="s">
        <v>243</v>
      </c>
      <c r="F148" s="43"/>
      <c r="G148" s="43"/>
      <c r="H148" s="44"/>
      <c r="I148" s="8" t="s">
        <v>153</v>
      </c>
      <c r="J148" s="8" t="s">
        <v>244</v>
      </c>
      <c r="K148" s="53"/>
      <c r="L148" s="53"/>
      <c r="M148" s="53"/>
      <c r="N148" s="53"/>
      <c r="O148" s="53"/>
      <c r="P148" s="53"/>
      <c r="Q148" s="53"/>
      <c r="R148" s="54"/>
    </row>
    <row r="149" spans="2:18" s="4" customFormat="1" ht="66" customHeight="1">
      <c r="B149" s="58"/>
      <c r="C149" s="40" t="s">
        <v>245</v>
      </c>
      <c r="D149" s="41"/>
      <c r="E149" s="42" t="s">
        <v>246</v>
      </c>
      <c r="F149" s="43"/>
      <c r="G149" s="43"/>
      <c r="H149" s="44"/>
      <c r="I149" s="8" t="s">
        <v>238</v>
      </c>
      <c r="J149" s="8" t="s">
        <v>121</v>
      </c>
      <c r="K149" s="40" t="s">
        <v>247</v>
      </c>
      <c r="L149" s="45"/>
      <c r="M149" s="45"/>
      <c r="N149" s="41"/>
      <c r="O149" s="46" t="s">
        <v>156</v>
      </c>
      <c r="P149" s="46"/>
      <c r="Q149" s="46"/>
      <c r="R149" s="47"/>
    </row>
    <row r="150" spans="2:18" s="4" customFormat="1" ht="139" customHeight="1">
      <c r="B150" s="17" t="s">
        <v>91</v>
      </c>
      <c r="C150" s="48" t="s">
        <v>248</v>
      </c>
      <c r="D150" s="49"/>
      <c r="E150" s="50" t="s">
        <v>249</v>
      </c>
      <c r="F150" s="51"/>
      <c r="G150" s="51"/>
      <c r="H150" s="52"/>
      <c r="I150" s="8" t="s">
        <v>250</v>
      </c>
      <c r="J150" s="8" t="s">
        <v>251</v>
      </c>
      <c r="K150" s="40" t="s">
        <v>252</v>
      </c>
      <c r="L150" s="45"/>
      <c r="M150" s="45"/>
      <c r="N150" s="41"/>
      <c r="O150" s="46" t="s">
        <v>253</v>
      </c>
      <c r="P150" s="46"/>
      <c r="Q150" s="46"/>
      <c r="R150" s="47"/>
    </row>
    <row r="151" spans="2:18" s="4" customFormat="1" ht="113" customHeight="1" thickBot="1">
      <c r="B151" s="31" t="s">
        <v>101</v>
      </c>
      <c r="C151" s="33" t="s">
        <v>102</v>
      </c>
      <c r="D151" s="34"/>
      <c r="E151" s="35" t="s">
        <v>254</v>
      </c>
      <c r="F151" s="35"/>
      <c r="G151" s="35"/>
      <c r="H151" s="35"/>
      <c r="I151" s="18" t="s">
        <v>195</v>
      </c>
      <c r="J151" s="12" t="s">
        <v>255</v>
      </c>
      <c r="K151" s="36" t="s">
        <v>256</v>
      </c>
      <c r="L151" s="37"/>
      <c r="M151" s="37"/>
      <c r="N151" s="38"/>
      <c r="O151" s="36" t="s">
        <v>257</v>
      </c>
      <c r="P151" s="37"/>
      <c r="Q151" s="37"/>
      <c r="R151" s="39"/>
    </row>
  </sheetData>
  <mergeCells count="292">
    <mergeCell ref="B2:R2"/>
    <mergeCell ref="B3:R3"/>
    <mergeCell ref="B4:R4"/>
    <mergeCell ref="B6:R6"/>
    <mergeCell ref="B8:C8"/>
    <mergeCell ref="D8:R8"/>
    <mergeCell ref="C17:G17"/>
    <mergeCell ref="H17:M17"/>
    <mergeCell ref="N17:R17"/>
    <mergeCell ref="C18:G18"/>
    <mergeCell ref="H18:M18"/>
    <mergeCell ref="N18:R18"/>
    <mergeCell ref="B9:C9"/>
    <mergeCell ref="D9:R9"/>
    <mergeCell ref="B10:C10"/>
    <mergeCell ref="D10:R10"/>
    <mergeCell ref="B14:B16"/>
    <mergeCell ref="C14:G16"/>
    <mergeCell ref="H14:R14"/>
    <mergeCell ref="H15:M16"/>
    <mergeCell ref="N15:R16"/>
    <mergeCell ref="C21:G21"/>
    <mergeCell ref="H21:M21"/>
    <mergeCell ref="N21:R21"/>
    <mergeCell ref="C22:G22"/>
    <mergeCell ref="H22:M22"/>
    <mergeCell ref="N22:R22"/>
    <mergeCell ref="C19:G19"/>
    <mergeCell ref="H19:M19"/>
    <mergeCell ref="N19:R19"/>
    <mergeCell ref="C20:G20"/>
    <mergeCell ref="H20:M20"/>
    <mergeCell ref="N20:R20"/>
    <mergeCell ref="C25:G25"/>
    <mergeCell ref="H25:M25"/>
    <mergeCell ref="N25:R25"/>
    <mergeCell ref="C26:G26"/>
    <mergeCell ref="H26:M26"/>
    <mergeCell ref="N26:R26"/>
    <mergeCell ref="C23:G23"/>
    <mergeCell ref="H23:M23"/>
    <mergeCell ref="N23:R23"/>
    <mergeCell ref="C24:G24"/>
    <mergeCell ref="H24:M24"/>
    <mergeCell ref="N24:R24"/>
    <mergeCell ref="C29:G29"/>
    <mergeCell ref="H29:M29"/>
    <mergeCell ref="N29:R29"/>
    <mergeCell ref="C30:G30"/>
    <mergeCell ref="H30:M30"/>
    <mergeCell ref="N30:R30"/>
    <mergeCell ref="C27:G27"/>
    <mergeCell ref="H27:M27"/>
    <mergeCell ref="N27:R27"/>
    <mergeCell ref="C28:G28"/>
    <mergeCell ref="H28:M28"/>
    <mergeCell ref="N28:R28"/>
    <mergeCell ref="C33:G33"/>
    <mergeCell ref="H33:M33"/>
    <mergeCell ref="N33:R33"/>
    <mergeCell ref="C34:G34"/>
    <mergeCell ref="H34:M34"/>
    <mergeCell ref="N34:R34"/>
    <mergeCell ref="C31:G31"/>
    <mergeCell ref="H31:M31"/>
    <mergeCell ref="N31:R31"/>
    <mergeCell ref="C32:G32"/>
    <mergeCell ref="H32:M32"/>
    <mergeCell ref="N32:R32"/>
    <mergeCell ref="B67:C67"/>
    <mergeCell ref="D67:R67"/>
    <mergeCell ref="B68:C68"/>
    <mergeCell ref="D68:R68"/>
    <mergeCell ref="B69:C69"/>
    <mergeCell ref="D69:R69"/>
    <mergeCell ref="B39:R40"/>
    <mergeCell ref="B44:R44"/>
    <mergeCell ref="B46:D46"/>
    <mergeCell ref="E46:G46"/>
    <mergeCell ref="H46:J46"/>
    <mergeCell ref="K46:N46"/>
    <mergeCell ref="B75:B79"/>
    <mergeCell ref="C75:D75"/>
    <mergeCell ref="E75:H75"/>
    <mergeCell ref="K75:N75"/>
    <mergeCell ref="O75:R75"/>
    <mergeCell ref="C76:D76"/>
    <mergeCell ref="B73:B74"/>
    <mergeCell ref="C73:D74"/>
    <mergeCell ref="E73:J73"/>
    <mergeCell ref="K73:R73"/>
    <mergeCell ref="E74:H74"/>
    <mergeCell ref="K74:N74"/>
    <mergeCell ref="O74:R74"/>
    <mergeCell ref="C78:D78"/>
    <mergeCell ref="E78:H78"/>
    <mergeCell ref="K78:N78"/>
    <mergeCell ref="O78:R78"/>
    <mergeCell ref="C79:D79"/>
    <mergeCell ref="E79:H79"/>
    <mergeCell ref="K79:N79"/>
    <mergeCell ref="O79:R79"/>
    <mergeCell ref="E76:H76"/>
    <mergeCell ref="K76:N76"/>
    <mergeCell ref="O76:R76"/>
    <mergeCell ref="C77:D77"/>
    <mergeCell ref="E77:H77"/>
    <mergeCell ref="K77:N77"/>
    <mergeCell ref="O77:R77"/>
    <mergeCell ref="C82:D82"/>
    <mergeCell ref="E82:H82"/>
    <mergeCell ref="K82:N82"/>
    <mergeCell ref="O82:R82"/>
    <mergeCell ref="B87:C87"/>
    <mergeCell ref="D87:R87"/>
    <mergeCell ref="B80:B81"/>
    <mergeCell ref="C80:D80"/>
    <mergeCell ref="E80:H80"/>
    <mergeCell ref="K80:N80"/>
    <mergeCell ref="O80:R80"/>
    <mergeCell ref="C81:D81"/>
    <mergeCell ref="E81:H81"/>
    <mergeCell ref="K81:N81"/>
    <mergeCell ref="O81:R81"/>
    <mergeCell ref="B95:B100"/>
    <mergeCell ref="C95:D95"/>
    <mergeCell ref="E95:H95"/>
    <mergeCell ref="K95:N95"/>
    <mergeCell ref="O95:R95"/>
    <mergeCell ref="B88:C88"/>
    <mergeCell ref="D88:R88"/>
    <mergeCell ref="B89:C89"/>
    <mergeCell ref="D89:R89"/>
    <mergeCell ref="B93:B94"/>
    <mergeCell ref="C93:D94"/>
    <mergeCell ref="E93:J93"/>
    <mergeCell ref="K93:R93"/>
    <mergeCell ref="E94:H94"/>
    <mergeCell ref="K94:N94"/>
    <mergeCell ref="C96:D96"/>
    <mergeCell ref="E96:H96"/>
    <mergeCell ref="K96:N96"/>
    <mergeCell ref="O96:R96"/>
    <mergeCell ref="C97:D97"/>
    <mergeCell ref="E97:H97"/>
    <mergeCell ref="K97:N97"/>
    <mergeCell ref="O97:R97"/>
    <mergeCell ref="O94:R94"/>
    <mergeCell ref="C100:D100"/>
    <mergeCell ref="E100:H100"/>
    <mergeCell ref="K100:N100"/>
    <mergeCell ref="O100:R100"/>
    <mergeCell ref="C101:D101"/>
    <mergeCell ref="E101:H101"/>
    <mergeCell ref="K101:N101"/>
    <mergeCell ref="O101:R101"/>
    <mergeCell ref="C98:D98"/>
    <mergeCell ref="E98:H98"/>
    <mergeCell ref="K98:N98"/>
    <mergeCell ref="O98:R98"/>
    <mergeCell ref="C99:D99"/>
    <mergeCell ref="E99:H99"/>
    <mergeCell ref="K99:N99"/>
    <mergeCell ref="O99:R99"/>
    <mergeCell ref="E104:H104"/>
    <mergeCell ref="K104:N104"/>
    <mergeCell ref="O104:R104"/>
    <mergeCell ref="B106:R106"/>
    <mergeCell ref="B107:C107"/>
    <mergeCell ref="D107:R107"/>
    <mergeCell ref="B102:B104"/>
    <mergeCell ref="C102:D102"/>
    <mergeCell ref="E102:H102"/>
    <mergeCell ref="K102:N102"/>
    <mergeCell ref="O102:R102"/>
    <mergeCell ref="C103:D103"/>
    <mergeCell ref="E103:H103"/>
    <mergeCell ref="K103:N103"/>
    <mergeCell ref="O103:R103"/>
    <mergeCell ref="C104:D104"/>
    <mergeCell ref="O115:R115"/>
    <mergeCell ref="B116:B119"/>
    <mergeCell ref="C116:D116"/>
    <mergeCell ref="E116:H116"/>
    <mergeCell ref="K116:N116"/>
    <mergeCell ref="O116:R116"/>
    <mergeCell ref="B108:C108"/>
    <mergeCell ref="D108:R108"/>
    <mergeCell ref="B109:C109"/>
    <mergeCell ref="D109:R109"/>
    <mergeCell ref="B114:B115"/>
    <mergeCell ref="C114:D115"/>
    <mergeCell ref="E114:J114"/>
    <mergeCell ref="K114:R114"/>
    <mergeCell ref="E115:H115"/>
    <mergeCell ref="K115:N115"/>
    <mergeCell ref="B120:B122"/>
    <mergeCell ref="C120:D120"/>
    <mergeCell ref="E120:H120"/>
    <mergeCell ref="K120:N120"/>
    <mergeCell ref="O120:R120"/>
    <mergeCell ref="C121:D121"/>
    <mergeCell ref="C117:D117"/>
    <mergeCell ref="E117:H117"/>
    <mergeCell ref="K117:N117"/>
    <mergeCell ref="O117:R117"/>
    <mergeCell ref="C118:D118"/>
    <mergeCell ref="E118:H118"/>
    <mergeCell ref="K118:N118"/>
    <mergeCell ref="O118:R118"/>
    <mergeCell ref="E121:H121"/>
    <mergeCell ref="K121:N121"/>
    <mergeCell ref="O121:R121"/>
    <mergeCell ref="C122:D122"/>
    <mergeCell ref="E122:H122"/>
    <mergeCell ref="K122:N122"/>
    <mergeCell ref="O122:R122"/>
    <mergeCell ref="C119:D119"/>
    <mergeCell ref="E119:H119"/>
    <mergeCell ref="K119:N119"/>
    <mergeCell ref="O119:R119"/>
    <mergeCell ref="B129:C129"/>
    <mergeCell ref="D129:R129"/>
    <mergeCell ref="B130:C130"/>
    <mergeCell ref="D130:R130"/>
    <mergeCell ref="B131:C131"/>
    <mergeCell ref="D131:R131"/>
    <mergeCell ref="C123:D123"/>
    <mergeCell ref="E123:H123"/>
    <mergeCell ref="K123:N123"/>
    <mergeCell ref="O123:R123"/>
    <mergeCell ref="B126:R126"/>
    <mergeCell ref="B128:C128"/>
    <mergeCell ref="D128:R128"/>
    <mergeCell ref="B140:B149"/>
    <mergeCell ref="C140:D140"/>
    <mergeCell ref="E140:H140"/>
    <mergeCell ref="K140:N140"/>
    <mergeCell ref="O140:R140"/>
    <mergeCell ref="C141:D141"/>
    <mergeCell ref="B132:C134"/>
    <mergeCell ref="D132:R134"/>
    <mergeCell ref="B138:B139"/>
    <mergeCell ref="C138:D139"/>
    <mergeCell ref="E138:J138"/>
    <mergeCell ref="K138:R138"/>
    <mergeCell ref="E139:H139"/>
    <mergeCell ref="K139:N139"/>
    <mergeCell ref="O139:R139"/>
    <mergeCell ref="C143:D143"/>
    <mergeCell ref="E143:H143"/>
    <mergeCell ref="K143:N143"/>
    <mergeCell ref="O143:R143"/>
    <mergeCell ref="C144:D144"/>
    <mergeCell ref="E144:H144"/>
    <mergeCell ref="K144:N144"/>
    <mergeCell ref="O144:R144"/>
    <mergeCell ref="E141:H141"/>
    <mergeCell ref="K141:N141"/>
    <mergeCell ref="O141:R141"/>
    <mergeCell ref="C142:D142"/>
    <mergeCell ref="E142:H142"/>
    <mergeCell ref="K142:N142"/>
    <mergeCell ref="O142:R142"/>
    <mergeCell ref="C147:D147"/>
    <mergeCell ref="E147:H147"/>
    <mergeCell ref="K147:N147"/>
    <mergeCell ref="O147:R147"/>
    <mergeCell ref="C148:D148"/>
    <mergeCell ref="E148:H148"/>
    <mergeCell ref="K148:N148"/>
    <mergeCell ref="O148:R148"/>
    <mergeCell ref="C145:D145"/>
    <mergeCell ref="E145:H145"/>
    <mergeCell ref="K145:N145"/>
    <mergeCell ref="O145:R145"/>
    <mergeCell ref="C146:D146"/>
    <mergeCell ref="E146:H146"/>
    <mergeCell ref="K146:N146"/>
    <mergeCell ref="O146:R146"/>
    <mergeCell ref="C151:D151"/>
    <mergeCell ref="E151:H151"/>
    <mergeCell ref="K151:N151"/>
    <mergeCell ref="O151:R151"/>
    <mergeCell ref="C149:D149"/>
    <mergeCell ref="E149:H149"/>
    <mergeCell ref="K149:N149"/>
    <mergeCell ref="O149:R149"/>
    <mergeCell ref="C150:D150"/>
    <mergeCell ref="E150:H150"/>
    <mergeCell ref="K150:N150"/>
    <mergeCell ref="O150:R15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C6BF6-DAB0-FA4E-9831-10167A69F6ED}">
  <sheetPr>
    <tabColor rgb="FF002060"/>
  </sheetPr>
  <dimension ref="B2:R54"/>
  <sheetViews>
    <sheetView showGridLines="0" workbookViewId="0">
      <selection sqref="A1:XFD1048576"/>
    </sheetView>
  </sheetViews>
  <sheetFormatPr baseColWidth="10" defaultColWidth="10.5" defaultRowHeight="16"/>
  <cols>
    <col min="2" max="2" width="13.5" customWidth="1"/>
    <col min="3" max="3" width="21" customWidth="1"/>
    <col min="4" max="4" width="57.83203125" customWidth="1"/>
    <col min="5" max="5" width="14.83203125" customWidth="1"/>
    <col min="6" max="6" width="23.5" customWidth="1"/>
    <col min="7" max="7" width="16" customWidth="1"/>
    <col min="8" max="8" width="13" customWidth="1"/>
    <col min="9" max="9" width="19.33203125" customWidth="1"/>
    <col min="10" max="16" width="19" customWidth="1"/>
    <col min="17" max="17" width="23.5" customWidth="1"/>
    <col min="18" max="18" width="30.33203125" style="213" customWidth="1"/>
  </cols>
  <sheetData>
    <row r="2" spans="2:18" ht="37">
      <c r="B2" s="212" t="s">
        <v>282</v>
      </c>
      <c r="C2" s="212"/>
      <c r="D2" s="212"/>
    </row>
    <row r="3" spans="2:18" ht="24">
      <c r="B3" s="214" t="s">
        <v>283</v>
      </c>
      <c r="C3" s="214"/>
      <c r="D3" s="214"/>
    </row>
    <row r="5" spans="2:18" ht="21">
      <c r="B5" s="215" t="s">
        <v>284</v>
      </c>
      <c r="C5" s="215"/>
      <c r="D5" s="215"/>
    </row>
    <row r="6" spans="2:18" ht="24" customHeight="1">
      <c r="B6" t="s">
        <v>285</v>
      </c>
      <c r="Q6" s="14"/>
    </row>
    <row r="7" spans="2:18" ht="17" thickBot="1"/>
    <row r="8" spans="2:18" ht="24" customHeight="1">
      <c r="C8" s="216" t="s">
        <v>286</v>
      </c>
      <c r="D8" s="217" t="s">
        <v>287</v>
      </c>
      <c r="E8" s="218" t="s">
        <v>288</v>
      </c>
      <c r="F8" s="219"/>
      <c r="G8" s="219"/>
      <c r="H8" s="219"/>
      <c r="I8" s="219"/>
      <c r="J8" s="220"/>
      <c r="K8" s="221"/>
      <c r="L8" s="221"/>
      <c r="M8" s="222"/>
      <c r="N8" s="222"/>
      <c r="O8" s="221"/>
      <c r="P8" s="221"/>
      <c r="Q8" s="223" t="s">
        <v>289</v>
      </c>
      <c r="R8" s="224" t="s">
        <v>290</v>
      </c>
    </row>
    <row r="9" spans="2:18" s="225" customFormat="1" ht="27" thickBot="1">
      <c r="C9" s="226"/>
      <c r="D9" s="227"/>
      <c r="E9" s="228" t="s">
        <v>291</v>
      </c>
      <c r="F9" s="229" t="s">
        <v>292</v>
      </c>
      <c r="G9" s="229" t="s">
        <v>293</v>
      </c>
      <c r="H9" s="230" t="s">
        <v>88</v>
      </c>
      <c r="I9" s="230" t="s">
        <v>294</v>
      </c>
      <c r="J9" s="230" t="s">
        <v>295</v>
      </c>
      <c r="K9" s="230" t="s">
        <v>296</v>
      </c>
      <c r="L9" s="230" t="s">
        <v>297</v>
      </c>
      <c r="M9" s="231" t="s">
        <v>298</v>
      </c>
      <c r="N9" s="232" t="s">
        <v>299</v>
      </c>
      <c r="O9" s="233" t="s">
        <v>300</v>
      </c>
      <c r="P9" s="233" t="s">
        <v>301</v>
      </c>
      <c r="Q9" s="234"/>
      <c r="R9" s="235"/>
    </row>
    <row r="10" spans="2:18" ht="51">
      <c r="B10" s="236" t="s">
        <v>302</v>
      </c>
      <c r="C10" s="237" t="s">
        <v>60</v>
      </c>
      <c r="D10" s="238" t="s">
        <v>62</v>
      </c>
      <c r="E10" s="239"/>
      <c r="F10" s="239"/>
      <c r="G10" s="240">
        <v>2450000</v>
      </c>
      <c r="H10" s="239"/>
      <c r="I10" s="239"/>
      <c r="J10" s="241"/>
      <c r="K10" s="241"/>
      <c r="L10" s="241"/>
      <c r="M10" s="241"/>
      <c r="N10" s="241"/>
      <c r="O10" s="241"/>
      <c r="P10" s="241"/>
      <c r="Q10" s="242">
        <v>3</v>
      </c>
      <c r="R10" s="243">
        <f>Q10*G10</f>
        <v>7350000</v>
      </c>
    </row>
    <row r="11" spans="2:18" ht="34">
      <c r="B11" s="244"/>
      <c r="C11" s="245"/>
      <c r="D11" s="246" t="s">
        <v>68</v>
      </c>
      <c r="E11" s="2"/>
      <c r="F11" s="2"/>
      <c r="G11" s="247">
        <v>860000</v>
      </c>
      <c r="H11" s="2"/>
      <c r="I11" s="2"/>
      <c r="J11" s="247"/>
      <c r="K11" s="248"/>
      <c r="L11" s="248"/>
      <c r="M11" s="248"/>
      <c r="N11" s="248"/>
      <c r="O11" s="248"/>
      <c r="P11" s="248"/>
      <c r="Q11" s="249">
        <v>5.8</v>
      </c>
      <c r="R11" s="250">
        <f>Q11*G11</f>
        <v>4988000</v>
      </c>
    </row>
    <row r="12" spans="2:18" ht="51">
      <c r="B12" s="244"/>
      <c r="C12" s="245"/>
      <c r="D12" s="246" t="s">
        <v>74</v>
      </c>
      <c r="E12" s="2"/>
      <c r="F12" s="2"/>
      <c r="G12" s="247">
        <v>2450000</v>
      </c>
      <c r="H12" s="2"/>
      <c r="I12" s="2"/>
      <c r="J12" s="247">
        <v>860000</v>
      </c>
      <c r="K12" s="248"/>
      <c r="L12" s="248"/>
      <c r="M12" s="248"/>
      <c r="N12" s="248"/>
      <c r="O12" s="248"/>
      <c r="P12" s="248"/>
      <c r="Q12" s="251">
        <v>10.9</v>
      </c>
      <c r="R12" s="250">
        <f>Q12*(G12+J12)</f>
        <v>36079000</v>
      </c>
    </row>
    <row r="13" spans="2:18" ht="51">
      <c r="B13" s="244"/>
      <c r="C13" s="245"/>
      <c r="D13" s="252" t="s">
        <v>80</v>
      </c>
      <c r="E13" s="2"/>
      <c r="F13" s="2"/>
      <c r="G13" s="247">
        <v>311870</v>
      </c>
      <c r="H13" s="2"/>
      <c r="I13" s="2"/>
      <c r="J13" s="248"/>
      <c r="K13" s="248"/>
      <c r="L13" s="248"/>
      <c r="M13" s="248"/>
      <c r="N13" s="248"/>
      <c r="O13" s="248"/>
      <c r="P13" s="248"/>
      <c r="Q13" s="249">
        <v>45</v>
      </c>
      <c r="R13" s="250">
        <f>Q13*G13</f>
        <v>14034150</v>
      </c>
    </row>
    <row r="14" spans="2:18" ht="68">
      <c r="B14" s="244"/>
      <c r="C14" s="253"/>
      <c r="D14" s="246" t="s">
        <v>86</v>
      </c>
      <c r="E14" s="2"/>
      <c r="F14" s="2"/>
      <c r="G14" s="247"/>
      <c r="H14" s="2">
        <v>0</v>
      </c>
      <c r="I14" s="2"/>
      <c r="J14" s="247"/>
      <c r="K14" s="248"/>
      <c r="L14" s="248"/>
      <c r="M14" s="248"/>
      <c r="N14" s="248"/>
      <c r="O14" s="248"/>
      <c r="P14" s="248"/>
      <c r="Q14" s="251">
        <v>100000</v>
      </c>
      <c r="R14" s="250">
        <f>Q14</f>
        <v>100000</v>
      </c>
    </row>
    <row r="15" spans="2:18" ht="51">
      <c r="B15" s="244"/>
      <c r="C15" s="254" t="s">
        <v>91</v>
      </c>
      <c r="D15" s="252" t="s">
        <v>93</v>
      </c>
      <c r="E15" s="2"/>
      <c r="F15" s="2"/>
      <c r="G15" s="247">
        <v>33831</v>
      </c>
      <c r="H15" s="2"/>
      <c r="I15" s="2"/>
      <c r="J15" s="248"/>
      <c r="K15" s="248"/>
      <c r="L15" s="248"/>
      <c r="M15" s="248"/>
      <c r="N15" s="248"/>
      <c r="O15" s="248"/>
      <c r="P15" s="248"/>
      <c r="Q15" s="249">
        <v>25</v>
      </c>
      <c r="R15" s="250">
        <f>Q15*G15</f>
        <v>845775</v>
      </c>
    </row>
    <row r="16" spans="2:18" ht="51">
      <c r="B16" s="244"/>
      <c r="C16" s="253"/>
      <c r="D16" s="255" t="s">
        <v>96</v>
      </c>
      <c r="E16" s="2"/>
      <c r="F16" s="248"/>
      <c r="G16" s="2"/>
      <c r="H16" s="248"/>
      <c r="I16" s="248"/>
      <c r="J16" s="2"/>
      <c r="K16" s="2">
        <v>0</v>
      </c>
      <c r="L16" s="2"/>
      <c r="M16" s="2"/>
      <c r="N16" s="2"/>
      <c r="O16" s="2"/>
      <c r="P16" s="2"/>
      <c r="Q16" s="249">
        <v>100000</v>
      </c>
      <c r="R16" s="250">
        <f>Q16</f>
        <v>100000</v>
      </c>
    </row>
    <row r="17" spans="2:18" ht="51">
      <c r="B17" s="244"/>
      <c r="C17" s="2" t="s">
        <v>101</v>
      </c>
      <c r="D17" s="255" t="s">
        <v>103</v>
      </c>
      <c r="E17" s="2"/>
      <c r="F17" s="2"/>
      <c r="G17" s="2"/>
      <c r="H17" s="2">
        <v>0</v>
      </c>
      <c r="I17" s="2">
        <v>0</v>
      </c>
      <c r="J17" s="2"/>
      <c r="K17" s="2"/>
      <c r="L17" s="2"/>
      <c r="M17" s="2"/>
      <c r="N17" s="2"/>
      <c r="O17" s="2"/>
      <c r="P17" s="2"/>
      <c r="Q17" s="249">
        <v>80000</v>
      </c>
      <c r="R17" s="250">
        <f>Q17</f>
        <v>80000</v>
      </c>
    </row>
    <row r="18" spans="2:18" ht="17" thickBot="1">
      <c r="B18" s="256"/>
      <c r="C18" s="257" t="s">
        <v>303</v>
      </c>
      <c r="D18" s="257"/>
      <c r="E18" s="258"/>
      <c r="F18" s="259"/>
      <c r="G18" s="259"/>
      <c r="H18" s="259"/>
      <c r="I18" s="259"/>
      <c r="J18" s="259"/>
      <c r="K18" s="259"/>
      <c r="L18" s="259"/>
      <c r="M18" s="259"/>
      <c r="N18" s="259"/>
      <c r="O18" s="259"/>
      <c r="P18" s="259"/>
      <c r="Q18" s="260"/>
      <c r="R18" s="261">
        <f>SUM(R10:R17)</f>
        <v>63576925</v>
      </c>
    </row>
    <row r="19" spans="2:18" ht="51">
      <c r="B19" s="236" t="s">
        <v>304</v>
      </c>
      <c r="C19" s="262" t="s">
        <v>60</v>
      </c>
      <c r="D19" s="263" t="s">
        <v>305</v>
      </c>
      <c r="E19" s="239"/>
      <c r="F19" s="239">
        <v>0</v>
      </c>
      <c r="G19" s="239">
        <v>0</v>
      </c>
      <c r="H19" s="239">
        <v>0</v>
      </c>
      <c r="I19" s="239"/>
      <c r="J19" s="239"/>
      <c r="K19" s="239"/>
      <c r="L19" s="239"/>
      <c r="M19" s="239"/>
      <c r="N19" s="239"/>
      <c r="O19" s="239"/>
      <c r="P19" s="239"/>
      <c r="Q19" s="242">
        <v>50000</v>
      </c>
      <c r="R19" s="243">
        <f>Q19</f>
        <v>50000</v>
      </c>
    </row>
    <row r="20" spans="2:18" ht="51">
      <c r="B20" s="244"/>
      <c r="C20" s="264"/>
      <c r="D20" s="265" t="s">
        <v>120</v>
      </c>
      <c r="E20" s="2"/>
      <c r="F20" s="2"/>
      <c r="G20" s="2"/>
      <c r="H20" s="2"/>
      <c r="I20" s="2"/>
      <c r="J20" s="2"/>
      <c r="K20" s="2"/>
      <c r="L20" s="2"/>
      <c r="M20" s="2"/>
      <c r="N20" s="2"/>
      <c r="O20" s="2"/>
      <c r="P20" s="247">
        <v>10000</v>
      </c>
      <c r="Q20" s="249">
        <v>100</v>
      </c>
      <c r="R20" s="250">
        <f>P20*Q20</f>
        <v>1000000</v>
      </c>
    </row>
    <row r="21" spans="2:18" ht="51">
      <c r="B21" s="244"/>
      <c r="C21" s="264"/>
      <c r="D21" s="265" t="s">
        <v>124</v>
      </c>
      <c r="E21" s="2"/>
      <c r="F21" s="2"/>
      <c r="G21" s="2"/>
      <c r="H21" s="2"/>
      <c r="I21" s="2"/>
      <c r="J21" s="2"/>
      <c r="K21" s="2"/>
      <c r="L21" s="2"/>
      <c r="M21" s="2"/>
      <c r="N21" s="2"/>
      <c r="O21" s="247">
        <v>50000</v>
      </c>
      <c r="P21" s="2"/>
      <c r="Q21" s="249">
        <v>10</v>
      </c>
      <c r="R21" s="250">
        <f>O21*Q21</f>
        <v>500000</v>
      </c>
    </row>
    <row r="22" spans="2:18" ht="34">
      <c r="B22" s="244"/>
      <c r="C22" s="264"/>
      <c r="D22" s="265" t="s">
        <v>130</v>
      </c>
      <c r="E22" s="2"/>
      <c r="F22" s="2"/>
      <c r="G22" s="2"/>
      <c r="H22" s="2"/>
      <c r="I22" s="2"/>
      <c r="J22" s="2"/>
      <c r="K22" s="2"/>
      <c r="L22" s="247">
        <v>10000</v>
      </c>
      <c r="M22" s="247">
        <v>10000</v>
      </c>
      <c r="N22" s="247">
        <v>10000</v>
      </c>
      <c r="O22" s="2"/>
      <c r="P22" s="247">
        <v>25000</v>
      </c>
      <c r="Q22" s="249">
        <v>100</v>
      </c>
      <c r="R22" s="250">
        <f>Q22*(P22+N22+M22+L22)</f>
        <v>5500000</v>
      </c>
    </row>
    <row r="23" spans="2:18" ht="51">
      <c r="B23" s="244"/>
      <c r="C23" s="264"/>
      <c r="D23" s="255" t="s">
        <v>133</v>
      </c>
      <c r="E23" s="247">
        <v>1965000</v>
      </c>
      <c r="F23" s="2"/>
      <c r="G23" s="247"/>
      <c r="H23" s="2"/>
      <c r="I23" s="2"/>
      <c r="J23" s="248"/>
      <c r="K23" s="248"/>
      <c r="L23" s="248"/>
      <c r="M23" s="248"/>
      <c r="N23" s="248"/>
      <c r="O23" s="266"/>
      <c r="P23" s="248"/>
      <c r="Q23" s="249">
        <v>2</v>
      </c>
      <c r="R23" s="250">
        <f>Q23*E23</f>
        <v>3930000</v>
      </c>
    </row>
    <row r="24" spans="2:18" ht="34">
      <c r="B24" s="244"/>
      <c r="C24" s="267"/>
      <c r="D24" s="246" t="s">
        <v>306</v>
      </c>
      <c r="E24" s="2"/>
      <c r="F24" s="268">
        <v>212610</v>
      </c>
      <c r="G24" s="247" t="s">
        <v>307</v>
      </c>
      <c r="H24" s="2"/>
      <c r="I24" s="2"/>
      <c r="J24" s="248"/>
      <c r="K24" s="248"/>
      <c r="L24" s="248"/>
      <c r="M24" s="248"/>
      <c r="N24" s="248"/>
      <c r="O24" s="248"/>
      <c r="P24" s="248"/>
      <c r="Q24" s="249">
        <v>3</v>
      </c>
      <c r="R24" s="250">
        <f>Q24*F24</f>
        <v>637830</v>
      </c>
    </row>
    <row r="25" spans="2:18" ht="51">
      <c r="B25" s="244"/>
      <c r="C25" s="248" t="s">
        <v>91</v>
      </c>
      <c r="D25" s="265" t="s">
        <v>142</v>
      </c>
      <c r="E25" s="2"/>
      <c r="F25" s="2"/>
      <c r="G25" s="2"/>
      <c r="H25" s="2"/>
      <c r="I25" s="2"/>
      <c r="J25" s="248"/>
      <c r="K25" s="2">
        <v>0</v>
      </c>
      <c r="L25" s="2"/>
      <c r="M25" s="248"/>
      <c r="N25" s="248"/>
      <c r="O25" s="248"/>
      <c r="P25" s="248"/>
      <c r="Q25" s="249">
        <v>100000</v>
      </c>
      <c r="R25" s="250">
        <f>Q25</f>
        <v>100000</v>
      </c>
    </row>
    <row r="26" spans="2:18" ht="51">
      <c r="B26" s="244"/>
      <c r="C26" s="269" t="s">
        <v>146</v>
      </c>
      <c r="D26" s="265" t="s">
        <v>148</v>
      </c>
      <c r="E26" s="2"/>
      <c r="F26" s="247">
        <v>313510</v>
      </c>
      <c r="G26" s="2"/>
      <c r="H26" s="2"/>
      <c r="I26" s="2"/>
      <c r="J26" s="2"/>
      <c r="K26" s="2"/>
      <c r="L26" s="2"/>
      <c r="M26" s="2"/>
      <c r="N26" s="2"/>
      <c r="O26" s="2"/>
      <c r="P26" s="2"/>
      <c r="Q26" s="255" t="s">
        <v>308</v>
      </c>
      <c r="R26" s="270">
        <f>15*F26</f>
        <v>4702650</v>
      </c>
    </row>
    <row r="27" spans="2:18" ht="34">
      <c r="B27" s="244"/>
      <c r="C27" s="264"/>
      <c r="D27" s="246" t="s">
        <v>309</v>
      </c>
      <c r="E27" s="2"/>
      <c r="F27" s="247">
        <v>1265612</v>
      </c>
      <c r="G27" s="2"/>
      <c r="H27" s="2"/>
      <c r="I27" s="2"/>
      <c r="J27" s="248"/>
      <c r="K27" s="248"/>
      <c r="L27" s="248"/>
      <c r="M27" s="248"/>
      <c r="N27" s="248"/>
      <c r="O27" s="248"/>
      <c r="P27" s="266"/>
      <c r="Q27" s="249">
        <v>4</v>
      </c>
      <c r="R27" s="250">
        <f>Q27*F27</f>
        <v>5062448</v>
      </c>
    </row>
    <row r="28" spans="2:18" ht="34">
      <c r="B28" s="244"/>
      <c r="C28" s="267"/>
      <c r="D28" s="246" t="s">
        <v>157</v>
      </c>
      <c r="E28" s="2"/>
      <c r="F28" s="247">
        <v>101494</v>
      </c>
      <c r="G28" s="247">
        <v>180356</v>
      </c>
      <c r="H28" s="2"/>
      <c r="I28" s="2"/>
      <c r="J28" s="2"/>
      <c r="K28" s="2"/>
      <c r="L28" s="2"/>
      <c r="M28" s="2"/>
      <c r="N28" s="2"/>
      <c r="O28" s="2"/>
      <c r="P28" s="2"/>
      <c r="Q28" s="249">
        <v>9</v>
      </c>
      <c r="R28" s="250">
        <f>Q28*(F28+G28)</f>
        <v>2536650</v>
      </c>
    </row>
    <row r="29" spans="2:18" ht="17" thickBot="1">
      <c r="B29" s="256"/>
      <c r="C29" s="271" t="s">
        <v>303</v>
      </c>
      <c r="D29" s="272"/>
      <c r="E29" s="258"/>
      <c r="F29" s="259"/>
      <c r="G29" s="259"/>
      <c r="H29" s="259"/>
      <c r="I29" s="259"/>
      <c r="J29" s="259"/>
      <c r="K29" s="259"/>
      <c r="L29" s="259"/>
      <c r="M29" s="259"/>
      <c r="N29" s="259"/>
      <c r="O29" s="259"/>
      <c r="P29" s="259"/>
      <c r="Q29" s="260"/>
      <c r="R29" s="261">
        <f>SUM(R19:R28)</f>
        <v>24019578</v>
      </c>
    </row>
    <row r="30" spans="2:18" ht="68">
      <c r="B30" s="236" t="s">
        <v>310</v>
      </c>
      <c r="C30" s="262" t="s">
        <v>60</v>
      </c>
      <c r="D30" s="273" t="s">
        <v>311</v>
      </c>
      <c r="E30" s="239"/>
      <c r="F30" s="239"/>
      <c r="G30" s="240">
        <v>990000</v>
      </c>
      <c r="H30" s="239"/>
      <c r="I30" s="239"/>
      <c r="J30" s="241"/>
      <c r="K30" s="241"/>
      <c r="L30" s="241"/>
      <c r="M30" s="241"/>
      <c r="N30" s="241"/>
      <c r="O30" s="241"/>
      <c r="P30" s="241"/>
      <c r="Q30" s="242">
        <v>9</v>
      </c>
      <c r="R30" s="274">
        <f>Q30*G30</f>
        <v>8910000</v>
      </c>
    </row>
    <row r="31" spans="2:18" ht="51">
      <c r="B31" s="244"/>
      <c r="C31" s="264"/>
      <c r="D31" s="255" t="s">
        <v>172</v>
      </c>
      <c r="E31" s="247">
        <v>150000</v>
      </c>
      <c r="F31" s="2"/>
      <c r="G31" s="2"/>
      <c r="H31" s="2"/>
      <c r="I31" s="2"/>
      <c r="J31" s="248"/>
      <c r="K31" s="248"/>
      <c r="L31" s="248"/>
      <c r="M31" s="248"/>
      <c r="N31" s="248"/>
      <c r="O31" s="248"/>
      <c r="P31" s="248"/>
      <c r="Q31" s="249">
        <v>5</v>
      </c>
      <c r="R31" s="250">
        <f>Q31*E31</f>
        <v>750000</v>
      </c>
    </row>
    <row r="32" spans="2:18" ht="68">
      <c r="B32" s="244"/>
      <c r="C32" s="264"/>
      <c r="D32" s="246" t="s">
        <v>175</v>
      </c>
      <c r="E32" s="2"/>
      <c r="F32" s="2"/>
      <c r="G32" s="247">
        <v>0</v>
      </c>
      <c r="H32" s="2"/>
      <c r="I32" s="2"/>
      <c r="J32" s="248"/>
      <c r="K32" s="248"/>
      <c r="L32" s="248"/>
      <c r="M32" s="248"/>
      <c r="N32" s="248"/>
      <c r="O32" s="266"/>
      <c r="P32" s="248"/>
      <c r="Q32" s="249">
        <v>50000</v>
      </c>
      <c r="R32" s="250">
        <f>Q32</f>
        <v>50000</v>
      </c>
    </row>
    <row r="33" spans="2:18" ht="51">
      <c r="B33" s="244"/>
      <c r="C33" s="267"/>
      <c r="D33" s="246" t="s">
        <v>179</v>
      </c>
      <c r="E33" s="2">
        <v>0</v>
      </c>
      <c r="F33" s="2"/>
      <c r="G33" s="247"/>
      <c r="H33" s="2"/>
      <c r="I33" s="2"/>
      <c r="J33" s="248"/>
      <c r="K33" s="248"/>
      <c r="L33" s="248"/>
      <c r="M33" s="248"/>
      <c r="N33" s="248"/>
      <c r="O33" s="266"/>
      <c r="P33" s="248"/>
      <c r="Q33" s="249">
        <v>50000</v>
      </c>
      <c r="R33" s="250">
        <f>Q33</f>
        <v>50000</v>
      </c>
    </row>
    <row r="34" spans="2:18" ht="68">
      <c r="B34" s="244"/>
      <c r="C34" s="269" t="s">
        <v>91</v>
      </c>
      <c r="D34" s="255" t="s">
        <v>182</v>
      </c>
      <c r="E34" s="2"/>
      <c r="F34" s="2"/>
      <c r="G34" s="2"/>
      <c r="H34" s="2"/>
      <c r="I34" s="2"/>
      <c r="J34" s="248"/>
      <c r="K34" s="248">
        <v>0</v>
      </c>
      <c r="L34" s="248"/>
      <c r="M34" s="248"/>
      <c r="N34" s="248"/>
      <c r="O34" s="248"/>
      <c r="P34" s="248"/>
      <c r="Q34" s="249">
        <v>50000</v>
      </c>
      <c r="R34" s="250">
        <f>Q34</f>
        <v>50000</v>
      </c>
    </row>
    <row r="35" spans="2:18" ht="51">
      <c r="B35" s="244"/>
      <c r="C35" s="264"/>
      <c r="D35" s="246" t="s">
        <v>187</v>
      </c>
      <c r="E35" s="2"/>
      <c r="F35" s="268">
        <v>101494</v>
      </c>
      <c r="G35" s="247"/>
      <c r="H35" s="2"/>
      <c r="I35" s="2"/>
      <c r="J35" s="248"/>
      <c r="K35" s="248"/>
      <c r="L35" s="248"/>
      <c r="M35" s="248"/>
      <c r="N35" s="248"/>
      <c r="O35" s="248"/>
      <c r="P35" s="248"/>
      <c r="Q35" s="249">
        <v>25</v>
      </c>
      <c r="R35" s="250">
        <f>Q35*F35</f>
        <v>2537350</v>
      </c>
    </row>
    <row r="36" spans="2:18" ht="51">
      <c r="B36" s="244"/>
      <c r="C36" s="267"/>
      <c r="D36" s="252" t="s">
        <v>312</v>
      </c>
      <c r="E36" s="268">
        <v>270535</v>
      </c>
      <c r="F36" s="2"/>
      <c r="G36" s="2"/>
      <c r="H36" s="2"/>
      <c r="I36" s="2"/>
      <c r="J36" s="248"/>
      <c r="K36" s="248"/>
      <c r="L36" s="248"/>
      <c r="M36" s="248"/>
      <c r="N36" s="248"/>
      <c r="O36" s="248"/>
      <c r="P36" s="248"/>
      <c r="Q36" s="249">
        <v>49</v>
      </c>
      <c r="R36" s="250">
        <f>Q36*E36</f>
        <v>13256215</v>
      </c>
    </row>
    <row r="37" spans="2:18" ht="68">
      <c r="B37" s="244"/>
      <c r="C37" s="248" t="s">
        <v>101</v>
      </c>
      <c r="D37" s="246" t="s">
        <v>313</v>
      </c>
      <c r="E37" s="2"/>
      <c r="F37" s="247"/>
      <c r="G37" s="247"/>
      <c r="H37" s="2"/>
      <c r="I37" s="2"/>
      <c r="J37" s="2"/>
      <c r="K37" s="2"/>
      <c r="L37" s="2"/>
      <c r="M37" s="2"/>
      <c r="N37" s="2"/>
      <c r="O37" s="247">
        <v>384000</v>
      </c>
      <c r="P37" s="2"/>
      <c r="Q37" s="249">
        <v>78.75</v>
      </c>
      <c r="R37" s="250">
        <f>Q37*O37</f>
        <v>30240000</v>
      </c>
    </row>
    <row r="38" spans="2:18" ht="17" thickBot="1">
      <c r="B38" s="275"/>
      <c r="C38" s="271" t="s">
        <v>303</v>
      </c>
      <c r="D38" s="272"/>
      <c r="E38" s="258"/>
      <c r="F38" s="259"/>
      <c r="G38" s="259"/>
      <c r="H38" s="259"/>
      <c r="I38" s="259"/>
      <c r="J38" s="259"/>
      <c r="K38" s="259"/>
      <c r="L38" s="259"/>
      <c r="M38" s="259"/>
      <c r="N38" s="259"/>
      <c r="O38" s="259"/>
      <c r="P38" s="259"/>
      <c r="Q38" s="260"/>
      <c r="R38" s="276">
        <f>SUM(R30:R37)</f>
        <v>55843565</v>
      </c>
    </row>
    <row r="39" spans="2:18" ht="85">
      <c r="B39" s="236" t="s">
        <v>314</v>
      </c>
      <c r="C39" s="277" t="s">
        <v>60</v>
      </c>
      <c r="D39" s="238" t="s">
        <v>210</v>
      </c>
      <c r="E39" s="239"/>
      <c r="F39" s="240" t="s">
        <v>315</v>
      </c>
      <c r="G39" s="239"/>
      <c r="H39" s="239"/>
      <c r="I39" s="239"/>
      <c r="J39" s="241"/>
      <c r="K39" s="241"/>
      <c r="L39" s="241"/>
      <c r="M39" s="241"/>
      <c r="N39" s="241"/>
      <c r="O39" s="241"/>
      <c r="P39" s="241"/>
      <c r="Q39" s="238" t="s">
        <v>316</v>
      </c>
      <c r="R39" s="243">
        <f>(330000*110)+(50000*180)+(935612*45)</f>
        <v>87402540</v>
      </c>
    </row>
    <row r="40" spans="2:18" ht="51">
      <c r="B40" s="244"/>
      <c r="C40" s="278"/>
      <c r="D40" s="246" t="s">
        <v>317</v>
      </c>
      <c r="E40" s="2"/>
      <c r="F40" s="2"/>
      <c r="G40" s="2"/>
      <c r="H40" s="2"/>
      <c r="I40" s="2"/>
      <c r="J40" s="248"/>
      <c r="K40" s="248"/>
      <c r="L40" s="248"/>
      <c r="M40" s="266">
        <v>10000</v>
      </c>
      <c r="N40" s="266">
        <v>10000</v>
      </c>
      <c r="O40" s="266"/>
      <c r="P40" s="248"/>
      <c r="Q40" s="249">
        <v>10</v>
      </c>
      <c r="R40" s="250">
        <f>Q40*(M40+N40)</f>
        <v>200000</v>
      </c>
    </row>
    <row r="41" spans="2:18" ht="51">
      <c r="B41" s="244"/>
      <c r="C41" s="278"/>
      <c r="D41" s="246" t="s">
        <v>318</v>
      </c>
      <c r="E41" s="2"/>
      <c r="F41" s="2"/>
      <c r="G41" s="2"/>
      <c r="H41" s="2"/>
      <c r="I41" s="2"/>
      <c r="J41" s="248"/>
      <c r="K41" s="248"/>
      <c r="L41" s="248"/>
      <c r="M41" s="248"/>
      <c r="N41" s="248"/>
      <c r="O41" s="266">
        <v>50000</v>
      </c>
      <c r="P41" s="248"/>
      <c r="Q41" s="249">
        <v>2</v>
      </c>
      <c r="R41" s="250">
        <f>O41*Q41</f>
        <v>100000</v>
      </c>
    </row>
    <row r="42" spans="2:18" ht="51">
      <c r="B42" s="244"/>
      <c r="C42" s="278"/>
      <c r="D42" s="255" t="s">
        <v>222</v>
      </c>
      <c r="E42" s="2"/>
      <c r="F42" s="2"/>
      <c r="G42" s="247"/>
      <c r="H42" s="247"/>
      <c r="I42" s="2"/>
      <c r="J42" s="248"/>
      <c r="K42" s="248"/>
      <c r="L42" s="248"/>
      <c r="M42" s="248"/>
      <c r="N42" s="248"/>
      <c r="O42" s="248"/>
      <c r="P42" s="266">
        <v>0</v>
      </c>
      <c r="Q42" s="249">
        <v>500000</v>
      </c>
      <c r="R42" s="250">
        <v>500000</v>
      </c>
    </row>
    <row r="43" spans="2:18" ht="68">
      <c r="B43" s="244"/>
      <c r="C43" s="278"/>
      <c r="D43" s="255" t="s">
        <v>228</v>
      </c>
      <c r="E43" s="2"/>
      <c r="F43" s="2">
        <v>0</v>
      </c>
      <c r="G43" s="2"/>
      <c r="H43" s="2"/>
      <c r="I43" s="2"/>
      <c r="J43" s="248"/>
      <c r="K43" s="248"/>
      <c r="L43" s="248"/>
      <c r="M43" s="248"/>
      <c r="N43" s="248"/>
      <c r="O43" s="248"/>
      <c r="P43" s="248"/>
      <c r="Q43" s="249">
        <v>15000</v>
      </c>
      <c r="R43" s="250">
        <v>15000</v>
      </c>
    </row>
    <row r="44" spans="2:18" ht="51">
      <c r="B44" s="244"/>
      <c r="C44" s="278"/>
      <c r="D44" s="255" t="s">
        <v>232</v>
      </c>
      <c r="E44" s="2"/>
      <c r="F44" s="2">
        <v>0</v>
      </c>
      <c r="G44" s="2"/>
      <c r="H44" s="2"/>
      <c r="I44" s="2"/>
      <c r="J44" s="248"/>
      <c r="K44" s="248"/>
      <c r="L44" s="248"/>
      <c r="M44" s="248"/>
      <c r="N44" s="248"/>
      <c r="O44" s="248"/>
      <c r="P44" s="266"/>
      <c r="Q44" s="249">
        <v>20000</v>
      </c>
      <c r="R44" s="250">
        <v>20000</v>
      </c>
    </row>
    <row r="45" spans="2:18" ht="68">
      <c r="B45" s="244"/>
      <c r="C45" s="278"/>
      <c r="D45" s="255" t="s">
        <v>319</v>
      </c>
      <c r="E45" s="2"/>
      <c r="F45" s="2"/>
      <c r="G45" s="2"/>
      <c r="H45" s="2"/>
      <c r="I45" s="2"/>
      <c r="J45" s="248"/>
      <c r="K45" s="248"/>
      <c r="L45" s="248"/>
      <c r="M45" s="248"/>
      <c r="N45" s="248"/>
      <c r="O45" s="248"/>
      <c r="P45" s="266">
        <v>0</v>
      </c>
      <c r="Q45" s="249">
        <v>700000</v>
      </c>
      <c r="R45" s="250">
        <f>Q45</f>
        <v>700000</v>
      </c>
    </row>
    <row r="46" spans="2:18" ht="85">
      <c r="B46" s="244"/>
      <c r="C46" s="278"/>
      <c r="D46" s="246" t="s">
        <v>240</v>
      </c>
      <c r="E46" s="2"/>
      <c r="F46" s="2"/>
      <c r="G46" s="2"/>
      <c r="H46" s="2"/>
      <c r="I46" s="2"/>
      <c r="J46" s="248"/>
      <c r="K46" s="248"/>
      <c r="L46" s="248">
        <v>10000</v>
      </c>
      <c r="M46" s="248">
        <v>10000</v>
      </c>
      <c r="N46" s="248">
        <v>10000</v>
      </c>
      <c r="O46" s="248"/>
      <c r="P46" s="266">
        <v>25000</v>
      </c>
      <c r="Q46" s="249">
        <v>139.6</v>
      </c>
      <c r="R46" s="250">
        <f>Q46*(P46+N46+M46+L46)</f>
        <v>7678000</v>
      </c>
    </row>
    <row r="47" spans="2:18" ht="51">
      <c r="B47" s="244"/>
      <c r="C47" s="278"/>
      <c r="D47" s="246" t="s">
        <v>243</v>
      </c>
      <c r="E47" s="2"/>
      <c r="F47" s="2"/>
      <c r="G47" s="2"/>
      <c r="H47" s="2"/>
      <c r="I47" s="2"/>
      <c r="J47" s="248"/>
      <c r="K47" s="248"/>
      <c r="L47" s="248">
        <v>0</v>
      </c>
      <c r="M47" s="248">
        <v>0</v>
      </c>
      <c r="N47" s="248">
        <v>0</v>
      </c>
      <c r="O47" s="248"/>
      <c r="P47" s="266">
        <v>0</v>
      </c>
      <c r="Q47" s="249">
        <v>100000</v>
      </c>
      <c r="R47" s="250">
        <v>100000</v>
      </c>
    </row>
    <row r="48" spans="2:18" ht="68">
      <c r="B48" s="244"/>
      <c r="C48" s="278"/>
      <c r="D48" s="246" t="s">
        <v>246</v>
      </c>
      <c r="E48" s="2"/>
      <c r="F48" s="2"/>
      <c r="G48" s="2"/>
      <c r="H48" s="2"/>
      <c r="I48" s="2"/>
      <c r="J48" s="248"/>
      <c r="K48" s="248"/>
      <c r="L48" s="248"/>
      <c r="M48" s="248"/>
      <c r="N48" s="248"/>
      <c r="O48" s="248"/>
      <c r="P48" s="266">
        <v>25000</v>
      </c>
      <c r="Q48" s="249">
        <v>100</v>
      </c>
      <c r="R48" s="250">
        <f>Q48*P48</f>
        <v>2500000</v>
      </c>
    </row>
    <row r="49" spans="2:18" ht="51">
      <c r="B49" s="244"/>
      <c r="C49" s="248" t="s">
        <v>91</v>
      </c>
      <c r="D49" s="255" t="s">
        <v>249</v>
      </c>
      <c r="E49" s="2"/>
      <c r="F49" s="2">
        <v>0</v>
      </c>
      <c r="G49" s="2"/>
      <c r="H49" s="2"/>
      <c r="I49" s="2"/>
      <c r="J49" s="248"/>
      <c r="K49" s="248"/>
      <c r="L49" s="248"/>
      <c r="M49" s="248"/>
      <c r="N49" s="248"/>
      <c r="O49" s="248"/>
      <c r="P49" s="248"/>
      <c r="Q49" s="249">
        <v>40000</v>
      </c>
      <c r="R49" s="250">
        <v>40000</v>
      </c>
    </row>
    <row r="50" spans="2:18" ht="51">
      <c r="B50" s="244"/>
      <c r="C50" s="248" t="s">
        <v>101</v>
      </c>
      <c r="D50" s="255" t="s">
        <v>254</v>
      </c>
      <c r="E50" s="2"/>
      <c r="F50" s="2"/>
      <c r="G50" s="247">
        <v>50000</v>
      </c>
      <c r="H50" s="2"/>
      <c r="I50" s="2"/>
      <c r="J50" s="248"/>
      <c r="K50" s="266"/>
      <c r="L50" s="266"/>
      <c r="M50" s="248"/>
      <c r="N50" s="248"/>
      <c r="O50" s="248"/>
      <c r="P50" s="248"/>
      <c r="Q50" s="249">
        <v>180</v>
      </c>
      <c r="R50" s="250">
        <f>G50*Q50</f>
        <v>9000000</v>
      </c>
    </row>
    <row r="51" spans="2:18" ht="17" thickBot="1">
      <c r="B51" s="256"/>
      <c r="C51" s="271" t="s">
        <v>303</v>
      </c>
      <c r="D51" s="272"/>
      <c r="E51" s="258"/>
      <c r="F51" s="259"/>
      <c r="G51" s="259"/>
      <c r="H51" s="259"/>
      <c r="I51" s="259"/>
      <c r="J51" s="259"/>
      <c r="K51" s="259"/>
      <c r="L51" s="259"/>
      <c r="M51" s="259"/>
      <c r="N51" s="259"/>
      <c r="O51" s="259"/>
      <c r="P51" s="259"/>
      <c r="Q51" s="260"/>
      <c r="R51" s="261">
        <f>SUM(R39:R50)</f>
        <v>108255540</v>
      </c>
    </row>
    <row r="52" spans="2:18" ht="21">
      <c r="D52" s="279" t="s">
        <v>320</v>
      </c>
      <c r="E52" s="280">
        <v>1965000</v>
      </c>
      <c r="F52" s="280">
        <v>1265612</v>
      </c>
      <c r="G52" s="281">
        <v>2450000</v>
      </c>
      <c r="H52" s="280">
        <v>0</v>
      </c>
      <c r="I52" s="281">
        <v>0</v>
      </c>
      <c r="J52" s="281">
        <v>860000</v>
      </c>
      <c r="K52" s="280">
        <v>0</v>
      </c>
      <c r="L52" s="281">
        <v>10000</v>
      </c>
      <c r="M52" s="281">
        <v>10000</v>
      </c>
      <c r="N52" s="281">
        <v>10000</v>
      </c>
      <c r="O52" s="281">
        <v>740000</v>
      </c>
      <c r="P52" s="281">
        <v>25000</v>
      </c>
      <c r="Q52" s="282"/>
      <c r="R52" s="283">
        <f>R51+R38+R29+R18</f>
        <v>251695608</v>
      </c>
    </row>
    <row r="53" spans="2:18" ht="24" customHeight="1">
      <c r="D53" t="s">
        <v>321</v>
      </c>
      <c r="R53" s="284"/>
    </row>
    <row r="54" spans="2:18" ht="24" customHeight="1">
      <c r="R54" s="284"/>
    </row>
  </sheetData>
  <mergeCells count="27">
    <mergeCell ref="B39:B51"/>
    <mergeCell ref="C39:C48"/>
    <mergeCell ref="C51:D51"/>
    <mergeCell ref="E51:Q51"/>
    <mergeCell ref="B19:B29"/>
    <mergeCell ref="C19:C24"/>
    <mergeCell ref="C26:C28"/>
    <mergeCell ref="C29:D29"/>
    <mergeCell ref="E29:Q29"/>
    <mergeCell ref="B30:B38"/>
    <mergeCell ref="C30:C33"/>
    <mergeCell ref="C34:C36"/>
    <mergeCell ref="C38:D38"/>
    <mergeCell ref="E38:Q38"/>
    <mergeCell ref="Q8:Q9"/>
    <mergeCell ref="R8:R9"/>
    <mergeCell ref="B10:B18"/>
    <mergeCell ref="C10:C14"/>
    <mergeCell ref="C15:C16"/>
    <mergeCell ref="C18:D18"/>
    <mergeCell ref="E18:Q18"/>
    <mergeCell ref="B2:D2"/>
    <mergeCell ref="B3:D3"/>
    <mergeCell ref="B5:D5"/>
    <mergeCell ref="C8:C9"/>
    <mergeCell ref="D8:D9"/>
    <mergeCell ref="E8:J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Roadmap</vt:lpstr>
      <vt:lpstr>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Carr</dc:creator>
  <cp:lastModifiedBy>Sarah Carr</cp:lastModifiedBy>
  <dcterms:created xsi:type="dcterms:W3CDTF">2021-11-12T14:44:27Z</dcterms:created>
  <dcterms:modified xsi:type="dcterms:W3CDTF">2021-11-19T18:46:02Z</dcterms:modified>
</cp:coreProperties>
</file>